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720" windowWidth="24060" windowHeight="12060" activeTab="0"/>
  </bookViews>
  <sheets>
    <sheet name="TimeFrames" sheetId="1" r:id="rId1"/>
    <sheet name="Notes" sheetId="2" r:id="rId2"/>
  </sheets>
  <definedNames/>
  <calcPr fullCalcOnLoad="1"/>
</workbook>
</file>

<file path=xl/sharedStrings.xml><?xml version="1.0" encoding="utf-8"?>
<sst xmlns="http://schemas.openxmlformats.org/spreadsheetml/2006/main" count="3637" uniqueCount="1353">
  <si>
    <t>per 1632 slush comments post by author and David Carrico</t>
  </si>
  <si>
    <t>GG35-Cooper-02</t>
  </si>
  <si>
    <t>starts after Pirate's Ken, Baltic War, retn of Philip from New World in Beyond the Line (Fall 34), but ends before refigerators are common outside GV</t>
  </si>
  <si>
    <t>Galloping Goose, The</t>
  </si>
  <si>
    <t>Sure Thing</t>
  </si>
  <si>
    <t>Hunting Traditons</t>
  </si>
  <si>
    <t>Stretching Out Part 4: Beyond the Line</t>
  </si>
  <si>
    <t>Sonata, Part Two</t>
  </si>
  <si>
    <t>Sakalucks</t>
  </si>
  <si>
    <t xml:space="preserve">Protocanonical Entries </t>
  </si>
  <si>
    <t>Austro-Hungarian Connection, The</t>
  </si>
  <si>
    <t>Anatomy Lesson</t>
  </si>
  <si>
    <t>GG4P</t>
  </si>
  <si>
    <t>Brad Sinor</t>
  </si>
  <si>
    <t>Second Issue?</t>
  </si>
  <si>
    <t>Dahlin</t>
  </si>
  <si>
    <t>Gunnar Dahlin and Dave Freer</t>
  </si>
  <si>
    <t>Diving Belle</t>
  </si>
  <si>
    <t>Lucky at Cards</t>
  </si>
  <si>
    <t>Gift from the Duchess, A</t>
  </si>
  <si>
    <t>Trip to Amsterdam, A</t>
  </si>
  <si>
    <t>This'll Be The Day</t>
  </si>
  <si>
    <t>Command Performance</t>
  </si>
  <si>
    <t>Eddie and the King's Daughter</t>
  </si>
  <si>
    <t>Second Thoughts</t>
  </si>
  <si>
    <t>GG16-Vance-07</t>
  </si>
  <si>
    <t>Oct start and last story in 1634</t>
  </si>
  <si>
    <t>GG16-Huff-04</t>
  </si>
  <si>
    <t>Based on battle of Ahrenbok in TBW</t>
  </si>
  <si>
    <t>year of death of Merle, Grid says Merle Shaver (1973-1636; fragile bones syndrome</t>
  </si>
  <si>
    <t>GG16-Howard-02</t>
  </si>
  <si>
    <t>DT</t>
  </si>
  <si>
    <t>UT</t>
  </si>
  <si>
    <t>Bunny B. Goode</t>
  </si>
  <si>
    <t>Silver Age</t>
  </si>
  <si>
    <t xml:space="preserve">Kerryn Offord </t>
  </si>
  <si>
    <t>Feng Shui for the Soul</t>
  </si>
  <si>
    <t>Roesch</t>
  </si>
  <si>
    <t>Tim Roesch</t>
  </si>
  <si>
    <t>Ghosts on the Glass</t>
  </si>
  <si>
    <t>Golden Corn</t>
  </si>
  <si>
    <t>Lost in Translation</t>
  </si>
  <si>
    <t>Comedy of Error</t>
  </si>
  <si>
    <t>Homage to Etruria, Part One: The Patron's Plight</t>
  </si>
  <si>
    <t>Sonata, part Three</t>
  </si>
  <si>
    <t>Johnson</t>
  </si>
  <si>
    <t>John R. Johnson</t>
  </si>
  <si>
    <t>The World Turned Upside Down</t>
  </si>
  <si>
    <t>GG17</t>
  </si>
  <si>
    <t>GG17-Roesch-04</t>
  </si>
  <si>
    <t>"1633 equivalent", sunset soon after 6pm so at appropriate latitude must be March or Sept, author prefers Sept</t>
  </si>
  <si>
    <t>Where the Cuckoo Flies</t>
  </si>
  <si>
    <t>GG20</t>
  </si>
  <si>
    <t>Anaconda Project, Episode 5</t>
  </si>
  <si>
    <t>Anaconda Project, Episode 6</t>
  </si>
  <si>
    <t>Anaconda Project, Episode 4</t>
  </si>
  <si>
    <t>Story says in first scene, "Edith was quite ferocious, in her own way, as she’d proved when she’d shot dead the assassination team sent to murder Wallenstein last year." The assassination attempt wasat the end of Wallenstein Gambit, which these notes say was July 33. So implication is that this story begins sometime in 1634.  Eric's best guess, subject to change, is September 1634</t>
  </si>
  <si>
    <t>ANACONDA2 and 3</t>
  </si>
  <si>
    <t>occur after the wedding of Maria Anna to Don Fernando in Oct 1634, hence set as Nov 34</t>
  </si>
  <si>
    <t>Anaconda 6</t>
  </si>
  <si>
    <t>has a warm sunny day, which was good, otherwise the snowmelt would have made the ground even muddier. It's early-to-mid spring.</t>
  </si>
  <si>
    <t>TOTAL</t>
  </si>
  <si>
    <t>Quintessentially Blonde</t>
  </si>
  <si>
    <t>RF03-Lackey-01</t>
  </si>
  <si>
    <t>per Kerryn, citing Dr. Phil for President</t>
  </si>
  <si>
    <t>RF03-Boyes-13</t>
  </si>
  <si>
    <t>Dark as a Dungeon</t>
  </si>
  <si>
    <t>Bloody Baroness of Bornholm</t>
  </si>
  <si>
    <t>Too Late for Sunday</t>
  </si>
  <si>
    <t>And That's How the Money Rolls In</t>
  </si>
  <si>
    <t>Butterflies in the Kremlin, Part 7: The Bureaucrats Are Revolting</t>
  </si>
  <si>
    <t>Stretching Out, Part 5: Riding the Tiger</t>
  </si>
  <si>
    <t>Sonata, Part 4</t>
  </si>
  <si>
    <t>Gifted with Pascal</t>
  </si>
  <si>
    <t>Michael Badillo</t>
  </si>
  <si>
    <t>Badillo</t>
  </si>
  <si>
    <t>GG18</t>
  </si>
  <si>
    <t>1</t>
  </si>
  <si>
    <t>2</t>
  </si>
  <si>
    <t>3</t>
  </si>
  <si>
    <t>4</t>
  </si>
  <si>
    <t>5</t>
  </si>
  <si>
    <t>6</t>
  </si>
  <si>
    <t>7</t>
  </si>
  <si>
    <t>8</t>
  </si>
  <si>
    <t>9</t>
  </si>
  <si>
    <t>Butterflies in the Kremlin, Part 6: The Polish Incident or the Wet Firecracker War</t>
  </si>
  <si>
    <t>GG18-Zeek-4</t>
  </si>
  <si>
    <t>GG18-Roesch-1</t>
  </si>
  <si>
    <t>ref to "August" and meeting Pascal a few months ago. Met Pascal in Ghosts in the Glass, Sept 33</t>
  </si>
  <si>
    <t>Anse given 90d leave to recover from injuries in spring Whippoorwill May 34</t>
  </si>
  <si>
    <t>GG18-Howard</t>
  </si>
  <si>
    <t>immediately after Price of Dumplings</t>
  </si>
  <si>
    <t>for May 1631, entries like 310501.xx mean day xx of that month. Thus .20 is not one fifth of the way through the month, but rather day 20</t>
  </si>
  <si>
    <t>If you want this sorted chronologically, then select the rows of interest and then do data/sort and sort first by Bsort and then by Esort and then by last possible</t>
  </si>
  <si>
    <t>GG15-Huff-11</t>
  </si>
  <si>
    <t>based on entry in Kremlin 7</t>
  </si>
  <si>
    <t>The Creamed Madonna</t>
  </si>
  <si>
    <t>GG19</t>
  </si>
  <si>
    <t>First Impressions</t>
  </si>
  <si>
    <t>Terrry Howard</t>
  </si>
  <si>
    <t>A Gentile in the Family</t>
  </si>
  <si>
    <t>The Royal and Ancient Game</t>
  </si>
  <si>
    <t>High Road to Venice</t>
  </si>
  <si>
    <t>Turn Your Radio On, Episode 1</t>
  </si>
  <si>
    <t>Hallelujah, Part 1</t>
  </si>
  <si>
    <t>The Anaconda Project, Episode 7</t>
  </si>
  <si>
    <t>The Anaconda Project, Episode 8</t>
  </si>
  <si>
    <t>GG19-Huff-07</t>
  </si>
  <si>
    <t xml:space="preserve">per email from Gorg ... Rather reluctantly.  He says, early in the Monster's career. </t>
  </si>
  <si>
    <t xml:space="preserve">Chap 2 ends with Croat raid of Aug 32.  Episode 2 starts Sept 32.  Episode 1 chap 3 introduces Ivaarsen and Wood advises that he appears in Sept 32. </t>
  </si>
  <si>
    <t>GG19-Hughes-08</t>
  </si>
  <si>
    <t>There is a prologue dated April 1634</t>
  </si>
  <si>
    <t>Books Not Yet Published</t>
  </si>
  <si>
    <t>Victoria L'Ecuyer</t>
  </si>
  <si>
    <t>By Hook or By Crook</t>
  </si>
  <si>
    <t>An Electrifying Experience</t>
  </si>
  <si>
    <t>Keith Robertsson</t>
  </si>
  <si>
    <t>A Bell for St. Vasili's</t>
  </si>
  <si>
    <t>Daedalus' New Wings</t>
  </si>
  <si>
    <t>Dafydd and Goliath</t>
  </si>
  <si>
    <t>In the Army Now</t>
  </si>
  <si>
    <t>Hallelujah, Part 2</t>
  </si>
  <si>
    <t>Turn Your Radio On, Episode 2</t>
  </si>
  <si>
    <t>L'Ecuyer</t>
  </si>
  <si>
    <t>Robertsson</t>
  </si>
  <si>
    <t>GG20-L'Ecuyer-01</t>
  </si>
  <si>
    <t>story ends something like 88 days after it began but we don't know when in Jan it began</t>
  </si>
  <si>
    <t>The Pessimist's Daughter</t>
  </si>
  <si>
    <t>Domenic and DJ diCiacca</t>
  </si>
  <si>
    <t>The Pitch</t>
  </si>
  <si>
    <t>Signs</t>
  </si>
  <si>
    <t>An Irish Sitter</t>
  </si>
  <si>
    <t>Anette Pedersen and Kerryn Offord</t>
  </si>
  <si>
    <t>Nobody Wants to Be a Pirate in the Baltic</t>
  </si>
  <si>
    <t>Motifs</t>
  </si>
  <si>
    <t>Turn Your Radio On, Episode 3</t>
  </si>
  <si>
    <t>Stretching Out 6: King of the Jungle</t>
  </si>
  <si>
    <t>GG21</t>
  </si>
  <si>
    <t>diCiacca</t>
  </si>
  <si>
    <t>GG20-Carroll-02</t>
  </si>
  <si>
    <t>Story only says that it begins sometime in 1635 and ends three months later. Author comments, "I think it has to start after he worst
of the mud season is over.  "</t>
  </si>
  <si>
    <t>GG21-diCiacca-04</t>
  </si>
  <si>
    <t>email from author.  This story has no date cues!</t>
  </si>
  <si>
    <t>Anaconda Project, Episode 9</t>
  </si>
  <si>
    <t>Anaconda Project, Episode 10</t>
  </si>
  <si>
    <t>Arsenic and Old Italians</t>
  </si>
  <si>
    <t>no date slugs, but in fall per descrip, and on or afer April 1634 since it refers to SOTF</t>
  </si>
  <si>
    <t>GG22</t>
  </si>
  <si>
    <t>The Irish Sitter Sings</t>
  </si>
  <si>
    <t>Northwest Passage, Part One</t>
  </si>
  <si>
    <t>Deep Water</t>
  </si>
  <si>
    <t>Elegy</t>
  </si>
  <si>
    <t>Butterflies in the Kremlin, Part Eight: As the Bear Turns</t>
  </si>
  <si>
    <t>Turn Your Radio On, Episode 4</t>
  </si>
  <si>
    <t>GG22-Huff-06</t>
  </si>
  <si>
    <t>begins when predecessor ends, ending not really specified by story and subject to change without notice because of interaction with main line novels</t>
  </si>
  <si>
    <t>Calling Doctor Phil (1a)</t>
  </si>
  <si>
    <t>Dr. Phil's Amazing Lightning Crystal (1b)</t>
  </si>
  <si>
    <t>Dr. Phil's Aeolian Transformer (1c)</t>
  </si>
  <si>
    <t>Lee</t>
  </si>
  <si>
    <t>Kirt Lee</t>
  </si>
  <si>
    <t>Loose Canon</t>
  </si>
  <si>
    <t>Game, Set and Match</t>
  </si>
  <si>
    <t>Rachel's Plaint</t>
  </si>
  <si>
    <t>Northwest Passage, Part Two</t>
  </si>
  <si>
    <t>Homecoming</t>
  </si>
  <si>
    <t>Don't Cry Over Frozen Milk</t>
  </si>
  <si>
    <t>Silencing the Sirens' Song</t>
  </si>
  <si>
    <t>Turn Your Radio On, Episode Five</t>
  </si>
  <si>
    <t>GG23</t>
  </si>
  <si>
    <t>RPG-Zeek-01</t>
  </si>
  <si>
    <t>begins after battle of crapper, ends winter after Croat raid.</t>
  </si>
  <si>
    <t>RF01-DeMarce-05</t>
  </si>
  <si>
    <t>starts "couple of months" after Jeff-Gretchen wedding 7/4 but before Labor Day 9/1/31 so must be late august 31 start</t>
  </si>
  <si>
    <t>Anette M. Pedersen</t>
  </si>
  <si>
    <t>RF01-Pedersen-08</t>
  </si>
  <si>
    <t>date refs in story are to November and autumn.  Americans arrive before end of winter. Author says almost all action in Nov, but arrival in GV probably early Dec.</t>
  </si>
  <si>
    <t>RF01-Boyes-12</t>
  </si>
  <si>
    <t>GG35-Huff-01</t>
  </si>
  <si>
    <t>author said same as Eastern Front</t>
  </si>
  <si>
    <t>GG36-Huff-04</t>
  </si>
  <si>
    <t xml:space="preserve">author said end late summer, when zucchini plants are out. </t>
  </si>
  <si>
    <t>GG36-Howard-05</t>
  </si>
  <si>
    <t>spring 38 since seasons turned again</t>
  </si>
  <si>
    <t>GG35-Howard-05</t>
  </si>
  <si>
    <t>end date is complete guesswork based on general sense of how long action would have taken</t>
  </si>
  <si>
    <t>GG37-Boatright-05</t>
  </si>
  <si>
    <t>author says action took only 10 days</t>
  </si>
  <si>
    <t>GG36-Offord-01</t>
  </si>
  <si>
    <t>dates per author</t>
  </si>
  <si>
    <t>GG34-Sinor-01</t>
  </si>
  <si>
    <t>story set after Suhl joined NUS; 1632 chap. 45 was mid-March, chap. 46 visit to persuade Suhl was a big success--expected to join in near future.</t>
  </si>
  <si>
    <t>A Job Well Done</t>
  </si>
  <si>
    <t>Venus and Mercury</t>
  </si>
  <si>
    <t>The Dewey System</t>
  </si>
  <si>
    <t>The Duchess Is a Leatherneck</t>
  </si>
  <si>
    <t>Turn Your Radio On, Episode Six</t>
  </si>
  <si>
    <t>GG24</t>
  </si>
  <si>
    <t>Power Play</t>
  </si>
  <si>
    <t>GG04-Lutz-08</t>
  </si>
  <si>
    <t>starts with drinking beer on "summer day", Zeek says it was after the Croat Raid.</t>
  </si>
  <si>
    <t>Franconia! Parts 2 and 3</t>
  </si>
  <si>
    <t>GG25</t>
  </si>
  <si>
    <t>Terry Howard and Mic Sjostrom</t>
  </si>
  <si>
    <t>The Mill on the River Kymi</t>
  </si>
  <si>
    <t>A Nerd at Sea</t>
  </si>
  <si>
    <t>MarK Huston</t>
  </si>
  <si>
    <t>The Man in the Pocket</t>
  </si>
  <si>
    <t>A Change of Heart</t>
  </si>
  <si>
    <t>Gajam Raanni</t>
  </si>
  <si>
    <t>Advice and Counsel</t>
  </si>
  <si>
    <t>Bradley Sinor and Tracy Morris</t>
  </si>
  <si>
    <t>Still Life with Wolves and Canvases</t>
  </si>
  <si>
    <t>Richardson</t>
  </si>
  <si>
    <t>Thomas Richardson</t>
  </si>
  <si>
    <t>Tortured Souls</t>
  </si>
  <si>
    <t>The Vice President's Plane Is Down</t>
  </si>
  <si>
    <t>Another Man's Treasure</t>
  </si>
  <si>
    <t>Harvell</t>
  </si>
  <si>
    <t>John Harvell</t>
  </si>
  <si>
    <t>Which Way Is Up?</t>
  </si>
  <si>
    <t>Ya' Gets Yer Money and Ya' Gets Yer Choice</t>
  </si>
  <si>
    <t>Prelude</t>
  </si>
  <si>
    <t>GG26</t>
  </si>
  <si>
    <t>If I Had a Hammer</t>
  </si>
  <si>
    <t>TWEB</t>
  </si>
  <si>
    <t>Happy Wanderer</t>
  </si>
  <si>
    <t>Window of Opportunity</t>
  </si>
  <si>
    <t>definitely in fall, after garbage guys appear who are in DI chap 4 (8/34)</t>
  </si>
  <si>
    <t>GG26-Sinor-02</t>
  </si>
  <si>
    <t>after "Second Issue" and before Elizabeth's father dies of plague in July 35.</t>
  </si>
  <si>
    <t>GG26-Howard-05</t>
  </si>
  <si>
    <t xml:space="preserve"> per author, who comments: "Julie and Alex are not in Edinburgh for very long, only until February of 34, when they show up in London for most of the spring, until the jailbreak, when they go off withCromwell and company.   Near as I can tell, that is late April, Early June of  34. It should take place sometime shortly after the scene in 1633 between Julie, Alex, and Robert, where they learn Scotland is to be left alone."</t>
  </si>
  <si>
    <t>GG25-Howard-02</t>
  </si>
  <si>
    <t>"late 1634"</t>
  </si>
  <si>
    <t>GG25-Huston-04</t>
  </si>
  <si>
    <t>"early winter 1634"</t>
  </si>
  <si>
    <t>Steady Girl</t>
  </si>
  <si>
    <t>Adagio</t>
  </si>
  <si>
    <t>GG27</t>
  </si>
  <si>
    <t>Two Left Feet</t>
  </si>
  <si>
    <t>The Truth About That Cat and Pup</t>
  </si>
  <si>
    <t>A Friend in Need</t>
  </si>
  <si>
    <t>The Money Franchise</t>
  </si>
  <si>
    <t>McAdams' Blue Cheese Mine</t>
  </si>
  <si>
    <t>Ray Christiansen</t>
  </si>
  <si>
    <t>Christiansen</t>
  </si>
  <si>
    <t>Water Conservation</t>
  </si>
  <si>
    <t>Kevin H. and Karen C. Evans</t>
  </si>
  <si>
    <t>No Ship for Tranquebar, Part One</t>
  </si>
  <si>
    <t>1636: The Saxon Uprising</t>
  </si>
  <si>
    <t>SAXON</t>
  </si>
  <si>
    <t>SAXON-Flint-00</t>
  </si>
  <si>
    <t>The Common Market</t>
  </si>
  <si>
    <t>GG28</t>
  </si>
  <si>
    <t>Time to Spare, Go by Air</t>
  </si>
  <si>
    <t>Or the Horse May Learn to Sing</t>
  </si>
  <si>
    <t>On His Majesty's Secret Service</t>
  </si>
  <si>
    <t>Interlude</t>
  </si>
  <si>
    <t>A Great Drowning of Men</t>
  </si>
  <si>
    <t>Walter Boyes</t>
  </si>
  <si>
    <t>Northwest Passage, Part Three</t>
  </si>
  <si>
    <t>No Ship for Tranquebar, Part Two</t>
  </si>
  <si>
    <t>Speaking of Uncle Abner</t>
  </si>
  <si>
    <t>Kritikos</t>
  </si>
  <si>
    <t>Gus Kritikos and Kerryn Offord</t>
  </si>
  <si>
    <t>The Red Menace: Latency</t>
  </si>
  <si>
    <t>NCIS: No Greater Love</t>
  </si>
  <si>
    <t>Terry Howard and James Copley</t>
  </si>
  <si>
    <t>Yes, Dear</t>
  </si>
  <si>
    <t>Northwest Passage, Part Four</t>
  </si>
  <si>
    <t>No Ship for Tranquebar, Part Three</t>
  </si>
  <si>
    <t>GG29</t>
  </si>
  <si>
    <t>GG28-Boyes-06</t>
  </si>
  <si>
    <t>starts 8/26/1626 Julian, ends 11/15/1634 Julian. +10 for Gregorian</t>
  </si>
  <si>
    <t>Nor the Moon by Night</t>
  </si>
  <si>
    <t>GG30</t>
  </si>
  <si>
    <t>The Boat</t>
  </si>
  <si>
    <t>Blaise Pascal and the Adders of Aphraphul</t>
  </si>
  <si>
    <t>A Tale of Two Alberts</t>
  </si>
  <si>
    <t>A Study in Redheads</t>
  </si>
  <si>
    <t>Hair of the Dog or the Continuing Adventures of Harry Lefferts</t>
  </si>
  <si>
    <t>Historically Well Preserved</t>
  </si>
  <si>
    <t>Northwest Passage, part Five</t>
  </si>
  <si>
    <t>1636: The Devil's Opera</t>
  </si>
  <si>
    <t>GG39-51</t>
  </si>
  <si>
    <t>No Ship for Tranquebar, part Four</t>
  </si>
  <si>
    <t>Copley</t>
  </si>
  <si>
    <t>James Copley</t>
  </si>
  <si>
    <t>Margarete's Rose</t>
  </si>
  <si>
    <t>GG31</t>
  </si>
  <si>
    <t>Lion's Tower</t>
  </si>
  <si>
    <t>The Future Is Where You Started</t>
  </si>
  <si>
    <t>Storm Signals</t>
  </si>
  <si>
    <t>The Red Flag of Henneberg</t>
  </si>
  <si>
    <t>Schoeffel</t>
  </si>
  <si>
    <t>Kim Schoeffel</t>
  </si>
  <si>
    <t>Me Fecit Solingen Nicht</t>
  </si>
  <si>
    <t>Rotkappchen</t>
  </si>
  <si>
    <t>Enrico Toro and David Carrico</t>
  </si>
  <si>
    <t>Euterpe, Episode 4</t>
  </si>
  <si>
    <t>Northwest Passage, Part Six</t>
  </si>
  <si>
    <t>All Steamed Up</t>
  </si>
  <si>
    <t>Hasseler</t>
  </si>
  <si>
    <t>Bjorn Hasseler</t>
  </si>
  <si>
    <t>Bibelgesellschaft</t>
  </si>
  <si>
    <t>A Marriage of Inconvenience</t>
  </si>
  <si>
    <t>Keyser</t>
  </si>
  <si>
    <t>Nicholas Keyser</t>
  </si>
  <si>
    <t>Requiem in Blue</t>
  </si>
  <si>
    <t>The Baptist Basement Bar and Grill</t>
  </si>
  <si>
    <t>Second Chance Bird, Episode One</t>
  </si>
  <si>
    <t>GG32</t>
  </si>
  <si>
    <t>GG32-Hasseler-02</t>
  </si>
  <si>
    <t>author told VdM, "mid-1634"</t>
  </si>
  <si>
    <t>1635: The Eastern Front</t>
  </si>
  <si>
    <t>GG32-Vance-06</t>
  </si>
  <si>
    <t>story says "early spring", but author told me that April is most likely but he needed to be vague about Kristina's GV visit</t>
  </si>
  <si>
    <t>GG32-Howard-05</t>
  </si>
  <si>
    <t>author said to place story in "early summer of '36 (June)".</t>
  </si>
  <si>
    <t>GG33</t>
  </si>
  <si>
    <t>King of the Road</t>
  </si>
  <si>
    <t>Jeff Corwith and Kerryn Offord</t>
  </si>
  <si>
    <t>Black Gold</t>
  </si>
  <si>
    <t>Fire and Brimstone</t>
  </si>
  <si>
    <t>Transit</t>
  </si>
  <si>
    <t>Second Chance Bird, Episode 2</t>
  </si>
  <si>
    <t>Northwest Passage, part Seven</t>
  </si>
  <si>
    <t>Corwith</t>
  </si>
  <si>
    <t>Brad Sinor and Tracy S. Morris</t>
  </si>
  <si>
    <t>Portrait of Bees in Spring</t>
  </si>
  <si>
    <t>GG34</t>
  </si>
  <si>
    <t>Going Home</t>
  </si>
  <si>
    <t>The Dragon Slayer</t>
  </si>
  <si>
    <t>Warm Spit</t>
  </si>
  <si>
    <t>Hays</t>
  </si>
  <si>
    <t>Sarah Hays and Terry Howard</t>
  </si>
  <si>
    <t>Orlando Delivers</t>
  </si>
  <si>
    <t>Herbert Sakalucks</t>
  </si>
  <si>
    <t>Northwest Passage, Part Eight</t>
  </si>
  <si>
    <t>Second Chance Bird, Episode Three</t>
  </si>
  <si>
    <t>The Beckies</t>
  </si>
  <si>
    <t>GG35</t>
  </si>
  <si>
    <t>Fire and Ice</t>
  </si>
  <si>
    <t>Dove</t>
  </si>
  <si>
    <t>David W. Dove</t>
  </si>
  <si>
    <t>Solemn Duty</t>
  </si>
  <si>
    <t>Boom Toys</t>
  </si>
  <si>
    <t>Dueling Philosophers</t>
  </si>
  <si>
    <t>Arrested Development</t>
  </si>
  <si>
    <t>Saint George Does It Again</t>
  </si>
  <si>
    <t>Northwest Passage, Part Nine</t>
  </si>
  <si>
    <t>Second Chance Bird, Episode Four</t>
  </si>
  <si>
    <t>Modern Medicine</t>
  </si>
  <si>
    <t>GG36</t>
  </si>
  <si>
    <t>As Ye Have Done It Unto One of the Least</t>
  </si>
  <si>
    <t>Jacob's Ladder</t>
  </si>
  <si>
    <t>Credit Where It's Due</t>
  </si>
  <si>
    <t>Pipe Line</t>
  </si>
  <si>
    <t>Second Chance Bird, Episode Five</t>
  </si>
  <si>
    <t>Jack Carroll and Edith Wild</t>
  </si>
  <si>
    <t>Equal Rights, Part One</t>
  </si>
  <si>
    <t>Blood in Erfurt</t>
  </si>
  <si>
    <t>GG37</t>
  </si>
  <si>
    <t>Dr. Phil for President</t>
  </si>
  <si>
    <t>Dreams Can Come True</t>
  </si>
  <si>
    <t>Buddy</t>
  </si>
  <si>
    <t>The Society of Saint Philip of the Screwdriver</t>
  </si>
  <si>
    <t>Equal Rights, Part Two</t>
  </si>
  <si>
    <t>Second Chance Bird, Episode Six</t>
  </si>
  <si>
    <t>Waters</t>
  </si>
  <si>
    <t>Robert E. Waters</t>
  </si>
  <si>
    <t>The Game of War</t>
  </si>
  <si>
    <t>GG38</t>
  </si>
  <si>
    <t>Bradley H. Sinor and Tracy S. Morris</t>
  </si>
  <si>
    <t>The Play's the Thing</t>
  </si>
  <si>
    <t>Paper Mate</t>
  </si>
  <si>
    <t>Mitzi the Kid</t>
  </si>
  <si>
    <t>The Lesser of Two Evils</t>
  </si>
  <si>
    <t>Letters Home, 1 and 2</t>
  </si>
  <si>
    <t>Dye Another Day</t>
  </si>
  <si>
    <t>RF03</t>
  </si>
  <si>
    <t>Gannon</t>
  </si>
  <si>
    <t>Charles E. Gannon</t>
  </si>
  <si>
    <t>Birds of a Feather</t>
  </si>
  <si>
    <t>Falser Messiah</t>
  </si>
  <si>
    <t>Royal Dutch Airlines</t>
  </si>
  <si>
    <t>Milton's Choice</t>
  </si>
  <si>
    <t>To End the Evening</t>
  </si>
  <si>
    <t>Cap and Gown</t>
  </si>
  <si>
    <t>Roberts</t>
  </si>
  <si>
    <t>Panteleimon Roberts</t>
  </si>
  <si>
    <t>Frying Pan</t>
  </si>
  <si>
    <t>All God's Childern in the Burning East</t>
  </si>
  <si>
    <t>Do It Once and Do It Again</t>
  </si>
  <si>
    <t>Hunt</t>
  </si>
  <si>
    <t>Walter H Hunt</t>
  </si>
  <si>
    <t>Les Ailes du Papillon</t>
  </si>
  <si>
    <t>And the Devil Will Drag You Under</t>
  </si>
  <si>
    <t>Salonica</t>
  </si>
  <si>
    <t>The Sound of Sweet Strings: A Serenade in One Movement</t>
  </si>
  <si>
    <t>Stone Harvest</t>
  </si>
  <si>
    <t>Kerryn Offord and Linda Davidson</t>
  </si>
  <si>
    <t>An Eye Opener</t>
  </si>
  <si>
    <t>Make Mine Macrame'</t>
  </si>
  <si>
    <t>Upward Mobility</t>
  </si>
  <si>
    <t>Four Days on the Danube</t>
  </si>
  <si>
    <t>A Relation of the Late Siege</t>
  </si>
  <si>
    <t>not counting epilogue a few months later</t>
  </si>
  <si>
    <t>winter</t>
  </si>
  <si>
    <t>before Wentworth left London</t>
  </si>
  <si>
    <t>The Arrow</t>
  </si>
  <si>
    <t>Aerial Donkeys</t>
  </si>
  <si>
    <t>Second Chance Bird, Episode Seven</t>
  </si>
  <si>
    <t>BEFORE May 34</t>
  </si>
  <si>
    <t>RoF</t>
  </si>
  <si>
    <t>author says begin May 35 last scene June 35</t>
  </si>
  <si>
    <t>author says, "At present, the story has no date cues.  However, it can't end so late that the field agents of the Venetian government would be unaware of GV's information on glassmaking.  Nor so early that the encyclopedia duplication would be implausible.  The Liebig condenser was new to the Venetian glassmakers in April 34 (TGA Chap 33), so presumably the transition would be a few months after that.  SInce my field agent was a roving agent chasing a fugitive, not the resident agent in Germany. the start date is even less sure, but I said 1633. That's vague enough to allow for the hunt, despite army movements."</t>
  </si>
  <si>
    <t>Lname</t>
  </si>
  <si>
    <t>Author</t>
  </si>
  <si>
    <t>Story</t>
  </si>
  <si>
    <t xml:space="preserve">1st </t>
  </si>
  <si>
    <t>2nd</t>
  </si>
  <si>
    <t>Bsort</t>
  </si>
  <si>
    <t>Esort</t>
  </si>
  <si>
    <t>Author1</t>
  </si>
  <si>
    <t>Publ</t>
  </si>
  <si>
    <t>Pre-ROF</t>
  </si>
  <si>
    <t>ROF</t>
  </si>
  <si>
    <t>Ma</t>
  </si>
  <si>
    <t>Jn</t>
  </si>
  <si>
    <t>Jl</t>
  </si>
  <si>
    <t>Au</t>
  </si>
  <si>
    <t>Se</t>
  </si>
  <si>
    <t>Oc</t>
  </si>
  <si>
    <t>No</t>
  </si>
  <si>
    <t>De</t>
  </si>
  <si>
    <t>Ja</t>
  </si>
  <si>
    <t>Fe</t>
  </si>
  <si>
    <t>Mr</t>
  </si>
  <si>
    <t>Ap</t>
  </si>
  <si>
    <t>Ma</t>
  </si>
  <si>
    <t>Jn</t>
  </si>
  <si>
    <t>Jl</t>
  </si>
  <si>
    <t>Au</t>
  </si>
  <si>
    <t>Se</t>
  </si>
  <si>
    <t>Oc</t>
  </si>
  <si>
    <t>No</t>
  </si>
  <si>
    <t>GG38-Carroll-06</t>
  </si>
  <si>
    <t>per author, who also says ending has to come after Borja's coup</t>
  </si>
  <si>
    <t xml:space="preserve"> I'll set Anneke and Marritje's purchase of the sloop, which begins the story, between August and October of 1635.  That's a reasonable lapse from the defeat in Mecklenburg for the original owner to escape with his family to Rotterdam, and then decide to sell the boat.  If he needs money, it makes sense to sell it sooner rather than later, so I'll eliminate later dates.  The launching of the new Navy schooner, which ends the story, can come between February and June of 1637.</t>
  </si>
  <si>
    <t>GG42-Carroll-02</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</si>
  <si>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</si>
  <si>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</si>
  <si>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</si>
  <si>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</si>
  <si>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</si>
  <si>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</si>
  <si>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</si>
  <si>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</si>
  <si>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</si>
  <si>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</si>
  <si>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</si>
  <si>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</si>
  <si>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</si>
  <si>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</si>
  <si>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</si>
  <si>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</si>
  <si>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</si>
  <si>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</si>
  <si>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</si>
  <si>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</si>
  <si>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</si>
  <si>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</si>
  <si>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</si>
  <si>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</si>
  <si>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</si>
  <si>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</si>
  <si>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</si>
  <si>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</si>
  <si>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</si>
  <si>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</si>
  <si>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</si>
  <si>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</si>
  <si>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</si>
  <si>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</si>
  <si>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</si>
  <si>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</si>
  <si>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</si>
  <si>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</si>
  <si>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</si>
  <si>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</si>
  <si>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</si>
  <si>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</si>
  <si>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</si>
  <si>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</si>
  <si>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</si>
  <si>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</si>
  <si>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</si>
  <si>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</si>
  <si>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</si>
  <si>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JonesL</t>
  </si>
  <si>
    <t>Loren K. Jones</t>
  </si>
  <si>
    <t>Power to the People</t>
  </si>
  <si>
    <t>Mackey</t>
  </si>
  <si>
    <t>Kim Mackey</t>
  </si>
  <si>
    <t>Essen Steel, Part I</t>
  </si>
  <si>
    <t>Huff</t>
  </si>
  <si>
    <t>Gorg Huff</t>
  </si>
  <si>
    <t>God's Gifts</t>
  </si>
  <si>
    <t>GG2P</t>
  </si>
  <si>
    <t>JonesL</t>
  </si>
  <si>
    <t>Loren K. Jones</t>
  </si>
  <si>
    <t>Anna's Story</t>
  </si>
  <si>
    <t>Flint</t>
  </si>
  <si>
    <t>Eric Flint</t>
  </si>
  <si>
    <t>JonesD</t>
  </si>
  <si>
    <t>Douglas W. Jones</t>
  </si>
  <si>
    <t>Schwarza Falls</t>
  </si>
  <si>
    <t>Huston</t>
  </si>
  <si>
    <t>Mark Huston</t>
  </si>
  <si>
    <t>Seasons</t>
  </si>
  <si>
    <t>Bergstralh</t>
  </si>
  <si>
    <t>Karen Bergstralh</t>
  </si>
  <si>
    <t>One Man's Junk</t>
  </si>
  <si>
    <t>SUMMER</t>
  </si>
  <si>
    <t>Donahue</t>
  </si>
  <si>
    <t>Greg Donahue</t>
  </si>
  <si>
    <t>Skeletons</t>
  </si>
  <si>
    <t>Zeek</t>
  </si>
  <si>
    <t>John Zeek</t>
  </si>
  <si>
    <t>Family</t>
  </si>
  <si>
    <t>RPG</t>
  </si>
  <si>
    <t>Van Natta</t>
  </si>
  <si>
    <t>Tom Van Natta</t>
  </si>
  <si>
    <t>Curio and Relic</t>
  </si>
  <si>
    <t>Goodlett</t>
  </si>
  <si>
    <t>Paula Goodlett</t>
  </si>
  <si>
    <t>Huff</t>
  </si>
  <si>
    <t>Gorg Huff</t>
  </si>
  <si>
    <t>Birdie's Farm</t>
  </si>
  <si>
    <t>Huff</t>
  </si>
  <si>
    <t>Gorg Huff</t>
  </si>
  <si>
    <t>Sewing Circle</t>
  </si>
  <si>
    <t>Offord</t>
  </si>
  <si>
    <t>Kerryn Offord</t>
  </si>
  <si>
    <t>Allen</t>
  </si>
  <si>
    <t>Deann Allen and Mike Turner</t>
  </si>
  <si>
    <t>American Past Time</t>
  </si>
  <si>
    <t>Rittgers</t>
  </si>
  <si>
    <t>Russ Rittgers</t>
  </si>
  <si>
    <t>Von Grantville</t>
  </si>
  <si>
    <t>?</t>
  </si>
  <si>
    <t>DeMarce</t>
  </si>
  <si>
    <t>Virginia DeMarce</t>
  </si>
  <si>
    <t>Biting Time</t>
  </si>
  <si>
    <t>Robinson</t>
  </si>
  <si>
    <t>Dan Robinson</t>
  </si>
  <si>
    <t>Dice's Drawings</t>
  </si>
  <si>
    <t>?</t>
  </si>
  <si>
    <t>Lackey</t>
  </si>
  <si>
    <t>Mercedes Lackey</t>
  </si>
  <si>
    <t>To Dye For</t>
  </si>
  <si>
    <t>Hughes</t>
  </si>
  <si>
    <t>Wood Hughes</t>
  </si>
  <si>
    <t>Hell Fighters</t>
  </si>
  <si>
    <t>Freer</t>
  </si>
  <si>
    <t>Dave Freer</t>
  </si>
  <si>
    <t>Huff</t>
  </si>
  <si>
    <t>Gorg Huff</t>
  </si>
  <si>
    <t>Birdie's Village</t>
  </si>
  <si>
    <t>Various</t>
  </si>
  <si>
    <t>Various</t>
  </si>
  <si>
    <t>Brillo Legends</t>
  </si>
  <si>
    <t>Bergstralh</t>
  </si>
  <si>
    <t>Karen Bergstralh</t>
  </si>
  <si>
    <t>Rittgers</t>
  </si>
  <si>
    <t>Russ Rittgers</t>
  </si>
  <si>
    <t>Chip's Christmas Gift</t>
  </si>
  <si>
    <t>Cresswell</t>
  </si>
  <si>
    <t>Jonathan Cresswell and Scott Washburn</t>
  </si>
  <si>
    <t>Pederson</t>
  </si>
  <si>
    <t>Anette M. Pederson</t>
  </si>
  <si>
    <t>Family Faith</t>
  </si>
  <si>
    <t>Dennis</t>
  </si>
  <si>
    <t>Andrew Dennis</t>
  </si>
  <si>
    <t>Between the Armies</t>
  </si>
  <si>
    <t>Boatright</t>
  </si>
  <si>
    <t>Rick Boatright</t>
  </si>
  <si>
    <t>Canst Thou Send Lightnings?</t>
  </si>
  <si>
    <t>???</t>
  </si>
  <si>
    <t>???</t>
  </si>
  <si>
    <t>Zeek</t>
  </si>
  <si>
    <t>John Zeek</t>
  </si>
  <si>
    <t>Bottom Feeders</t>
  </si>
  <si>
    <t>GG2P</t>
  </si>
  <si>
    <t>Boyes</t>
  </si>
  <si>
    <t>Walt Boyes</t>
  </si>
  <si>
    <t>Viehl</t>
  </si>
  <si>
    <t>S. L. Viehl</t>
  </si>
  <si>
    <t>Goodlett</t>
  </si>
  <si>
    <t>Paula Goodlett and Gorg Huff</t>
  </si>
  <si>
    <t>Poor Little Rich Girls</t>
  </si>
  <si>
    <t>Various</t>
  </si>
  <si>
    <t>Multiple authors</t>
  </si>
  <si>
    <t>Brillo Letters</t>
  </si>
  <si>
    <t>Huff</t>
  </si>
  <si>
    <t>Gorg Huff</t>
  </si>
  <si>
    <t>Other People’s Money</t>
  </si>
  <si>
    <t>Lutz</t>
  </si>
  <si>
    <t>Ernest Lutz and John Zeek</t>
  </si>
  <si>
    <t>Elizabeth</t>
  </si>
  <si>
    <t>SPRING</t>
  </si>
  <si>
    <t>Rittgers</t>
  </si>
  <si>
    <t>Russ Rittgers</t>
  </si>
  <si>
    <t>Grantville is Different</t>
  </si>
  <si>
    <t>Goodlett</t>
  </si>
  <si>
    <t>Paula Goodlett and Gorg Huff</t>
  </si>
  <si>
    <t>Susan’s Story</t>
  </si>
  <si>
    <t>Robison</t>
  </si>
  <si>
    <t>Jay Robison</t>
  </si>
  <si>
    <t>Breaking News</t>
  </si>
  <si>
    <t>Holler</t>
  </si>
  <si>
    <t>Leonard Holler</t>
  </si>
  <si>
    <t>Just One of Those Days</t>
  </si>
  <si>
    <t>GG2P</t>
  </si>
  <si>
    <t>Dorsett</t>
  </si>
  <si>
    <t>Jody Dorsett</t>
  </si>
  <si>
    <t>Turner</t>
  </si>
  <si>
    <t>Francis Turner</t>
  </si>
  <si>
    <t>Hobson’s Choice</t>
  </si>
  <si>
    <t>?</t>
  </si>
  <si>
    <t>Friend</t>
  </si>
  <si>
    <t>John and Patti Friend</t>
  </si>
  <si>
    <t>Burgers, Fries, and Beer</t>
  </si>
  <si>
    <t>?</t>
  </si>
  <si>
    <t>1635: The Dreeson Incident</t>
  </si>
  <si>
    <t>Wentworth</t>
  </si>
  <si>
    <t>K. D. Wentworth</t>
  </si>
  <si>
    <t>Here Comes Santa Claus</t>
  </si>
  <si>
    <t>Zeek</t>
  </si>
  <si>
    <t>John Zeek</t>
  </si>
  <si>
    <t>One Fine Day</t>
  </si>
  <si>
    <t>Clavell</t>
  </si>
  <si>
    <t>Jose J. Clavell</t>
  </si>
  <si>
    <t>Magdeburg Marines: The Few and the Proud</t>
  </si>
  <si>
    <t>Offord</t>
  </si>
  <si>
    <t>Kerryn Offord</t>
  </si>
  <si>
    <t>Flint</t>
  </si>
  <si>
    <t>Eric Flint and John Zeek</t>
  </si>
  <si>
    <t>Carrico</t>
  </si>
  <si>
    <t>David Carrico</t>
  </si>
  <si>
    <t>The Sound of Music</t>
  </si>
  <si>
    <t>Racciato</t>
  </si>
  <si>
    <t>Chris Racciato</t>
  </si>
  <si>
    <t>Taste of Home</t>
  </si>
  <si>
    <t>Offord</t>
  </si>
  <si>
    <t>Kerryn Offord</t>
  </si>
  <si>
    <t>Flint</t>
  </si>
  <si>
    <t>Eric Flint and Mike Spehar?</t>
  </si>
  <si>
    <t>1635: Bohemia [Poland and Bohemia?]</t>
  </si>
  <si>
    <t>?</t>
  </si>
  <si>
    <t>Carrico</t>
  </si>
  <si>
    <t>David Carrico</t>
  </si>
  <si>
    <t>Heavy Metal Music or Revolution in Three Flats</t>
  </si>
  <si>
    <t>WeberD</t>
  </si>
  <si>
    <t>David Weber</t>
  </si>
  <si>
    <t>?</t>
  </si>
  <si>
    <t>?</t>
  </si>
  <si>
    <t>Flint</t>
  </si>
  <si>
    <t>Eric Flint</t>
  </si>
  <si>
    <t>The Wallenstein Gambit</t>
  </si>
  <si>
    <t>Flint</t>
  </si>
  <si>
    <t>Eric Flint and Andrew Dennis</t>
  </si>
  <si>
    <t>1634: The Galileo Affair</t>
  </si>
  <si>
    <t>DeMarce</t>
  </si>
  <si>
    <t>Virginia DeMarce</t>
  </si>
  <si>
    <t>Schillawsky</t>
  </si>
  <si>
    <t>Philip Schillawsky and John Rigby</t>
  </si>
  <si>
    <t>Recycling</t>
  </si>
  <si>
    <t>Musch</t>
  </si>
  <si>
    <t>Eva Musch</t>
  </si>
  <si>
    <t>Musch</t>
  </si>
  <si>
    <t>Eva Musch</t>
  </si>
  <si>
    <t>Racciato</t>
  </si>
  <si>
    <t>Chris Racciato</t>
  </si>
  <si>
    <t>Burmashave</t>
  </si>
  <si>
    <t>?</t>
  </si>
  <si>
    <t>DeMarce</t>
  </si>
  <si>
    <t>Virginia DeMarce</t>
  </si>
  <si>
    <t>Murphy’s Law</t>
  </si>
  <si>
    <t>Toro</t>
  </si>
  <si>
    <t>Enrico M. Toro</t>
  </si>
  <si>
    <t>Euterpe, episode 1</t>
  </si>
  <si>
    <t>GG2P</t>
  </si>
  <si>
    <t>Ewing</t>
  </si>
  <si>
    <t>Danita Ewing</t>
  </si>
  <si>
    <t>GG2P</t>
  </si>
  <si>
    <t>Flint</t>
  </si>
  <si>
    <t>Eric Flint and David Weber</t>
  </si>
  <si>
    <t>WeberCJ</t>
  </si>
  <si>
    <t>Christopher James Weber</t>
  </si>
  <si>
    <t>GG2P</t>
  </si>
  <si>
    <t>Carrico</t>
  </si>
  <si>
    <t>David Carrico</t>
  </si>
  <si>
    <t>Suite for Four Hands</t>
  </si>
  <si>
    <t>Goodlett</t>
  </si>
  <si>
    <t>Paula Goodlett and Gorg Huff</t>
  </si>
  <si>
    <t>Old Folk’s Music</t>
  </si>
  <si>
    <t>Toro</t>
  </si>
  <si>
    <t>Enrico M. Toro</t>
  </si>
  <si>
    <t>Euterpe, episode 2</t>
  </si>
  <si>
    <t>Flint</t>
  </si>
  <si>
    <t>Eric Flint</t>
  </si>
  <si>
    <t>Portraits</t>
  </si>
  <si>
    <t>GG1P</t>
  </si>
  <si>
    <t>Ewing</t>
  </si>
  <si>
    <t>Danita Ewing</t>
  </si>
  <si>
    <t>GG2P</t>
  </si>
  <si>
    <t>Toro</t>
  </si>
  <si>
    <t>Enrico M. Toro</t>
  </si>
  <si>
    <t>Euterpe, Episode 3</t>
  </si>
  <si>
    <t>Flint</t>
  </si>
  <si>
    <t>Eric Flint and David Weber</t>
  </si>
  <si>
    <t>1634: The Baltic War</t>
  </si>
  <si>
    <t>Flint</t>
  </si>
  <si>
    <t>Eric Flint</t>
  </si>
  <si>
    <t>Steps in the Dance</t>
  </si>
  <si>
    <t>Mackey</t>
  </si>
  <si>
    <t>Kim Mackey</t>
  </si>
  <si>
    <t>Ounces of Prevention</t>
  </si>
  <si>
    <t>Robison</t>
  </si>
  <si>
    <t>Jay Robison</t>
  </si>
  <si>
    <t>Mightier than the Sword</t>
  </si>
  <si>
    <t>DeMarce</t>
  </si>
  <si>
    <t>Virginia DeMarce</t>
  </si>
  <si>
    <t>‘Til We Meet Again</t>
  </si>
  <si>
    <t>Flint</t>
  </si>
  <si>
    <t>Eric Flint and Virginia DeMarce</t>
  </si>
  <si>
    <t>1634: The Bavarian Crisis</t>
  </si>
  <si>
    <t>Cooper</t>
  </si>
  <si>
    <t>Iver Cooper</t>
  </si>
  <si>
    <t>Federico and Ginger</t>
  </si>
  <si>
    <t>Klimov</t>
  </si>
  <si>
    <t>Victor Klimov</t>
  </si>
  <si>
    <t>Howard</t>
  </si>
  <si>
    <t>Terry Howard</t>
  </si>
  <si>
    <t>Grantville’s Greatest Philosopher</t>
  </si>
  <si>
    <t>?</t>
  </si>
  <si>
    <t>Spehar</t>
  </si>
  <si>
    <t>Mike Spehar</t>
  </si>
  <si>
    <t>Collateral Damage</t>
  </si>
  <si>
    <t>GG2P</t>
  </si>
  <si>
    <t>DeMarce</t>
  </si>
  <si>
    <t>Virginia DeMarce</t>
  </si>
  <si>
    <t>Pastor Kastenmayer’s Revenge</t>
  </si>
  <si>
    <t>Offord</t>
  </si>
  <si>
    <t>Kerryn Offord</t>
  </si>
  <si>
    <t>Class of ‘34</t>
  </si>
  <si>
    <t>DeMarce</t>
  </si>
  <si>
    <t>Virginia DeMarce</t>
  </si>
  <si>
    <t>Sonnenleiter</t>
  </si>
  <si>
    <t>Jon and Linda Sonnenleiter</t>
  </si>
  <si>
    <t>Bergstralh</t>
  </si>
  <si>
    <t>Karen Bergstralh</t>
  </si>
  <si>
    <t>Live Free</t>
  </si>
  <si>
    <t>Flint</t>
  </si>
  <si>
    <t>Eric Flint and Andrew Dennis</t>
  </si>
  <si>
    <t>1635: The Cannon Law</t>
  </si>
  <si>
    <t>Flint</t>
  </si>
  <si>
    <t>Eric Flint and Virginia DeMarce</t>
  </si>
  <si>
    <t>1635: Duke Bernhard’s Sandbox?? [Swabia, Alsace, Franche Comte]</t>
  </si>
  <si>
    <t>?</t>
  </si>
  <si>
    <t>Flint</t>
  </si>
  <si>
    <t>Eric Flint with several others (Mackey, Pederson, etc.)</t>
  </si>
  <si>
    <t>1635: The Torturer of Fulda??[Cologne, Hesse-Kassel, Essen] Themed anthology</t>
  </si>
  <si>
    <t>?</t>
  </si>
  <si>
    <t>Flint</t>
  </si>
  <si>
    <t>Eric Flint</t>
  </si>
  <si>
    <t>?</t>
  </si>
  <si>
    <t>Flint</t>
  </si>
  <si>
    <t>Eric Flint and Virginia DeMarce</t>
  </si>
  <si>
    <t>1636: Marc Cavriani Goes to Naples??</t>
  </si>
  <si>
    <t>?</t>
  </si>
  <si>
    <t>Flint</t>
  </si>
  <si>
    <t>Eric Flint and Andrew Dennis</t>
  </si>
  <si>
    <t>1636: The French Denouement</t>
  </si>
  <si>
    <t>?</t>
  </si>
  <si>
    <t>Flint</t>
  </si>
  <si>
    <t>Eric Flint and David Weber</t>
  </si>
  <si>
    <t>1636: The Naval Adventure</t>
  </si>
  <si>
    <t>?</t>
  </si>
  <si>
    <t>StoryID</t>
  </si>
  <si>
    <t>Notes on Interpretation</t>
  </si>
  <si>
    <t>GG4-Robinson</t>
  </si>
  <si>
    <t xml:space="preserve">Start as Sept. 1631: Story happens four months after the widow arrives in GV, which was soon after RoF, but while herbs can still be gathered. </t>
  </si>
  <si>
    <t>GG4-Bergstralh</t>
  </si>
  <si>
    <t>Action in Summer 1631: Prelude to GG5-Bergtralh which starts in Nov. 1631; day gets warm</t>
  </si>
  <si>
    <t>GG6-Cooper</t>
  </si>
  <si>
    <t>ROF1-WeberD</t>
  </si>
  <si>
    <t>The initial meeting of Mike and Eddie occurs sometime in 1632 (hardcover p. 6). Shorty after Simpson and Eddie arrive in Magdeburg, there is a reference to the "winter just past." (p. 55)</t>
  </si>
  <si>
    <t>ROF1-Viehl</t>
  </si>
  <si>
    <t>Many date problems. Hardcover ROF p. 195, "spring breeze". P. 196, yarrow is in bloom, usually blooms June-Sept. P. 213 coffee ran out a month before, but 1632 Chapter 43, clearly set in November, 1631, says "Grantville's supermarkets had run out of coffee weeks ago.  So call that October, which implies that Harvey came in in November, 1631.  P. 218, Ed Piazza still HS principal, although 1632 implies that Len Trout took over before Ed went with Rebecca to see GA in April 1632. P. 220, Rebecca's baby kicking, although baby born in late August 1632.</t>
  </si>
  <si>
    <t>Cookbooks</t>
  </si>
  <si>
    <t>Scrambled Eggs</t>
  </si>
  <si>
    <t>Bacon</t>
  </si>
  <si>
    <t>Motherbood and Apple Pie, While You're At It</t>
  </si>
  <si>
    <t>Common Sense</t>
  </si>
  <si>
    <t>Bypass Surgery</t>
  </si>
  <si>
    <t>Who's Calling This Race?</t>
  </si>
  <si>
    <t>Suits</t>
  </si>
  <si>
    <t>Horse Thieves</t>
  </si>
  <si>
    <t>City of the Dead</t>
  </si>
  <si>
    <t>Ellis Island</t>
  </si>
  <si>
    <t>Eric Flint and David Carrico</t>
  </si>
  <si>
    <t>1635: Symphony for the Devil</t>
  </si>
  <si>
    <t>LATE?</t>
  </si>
  <si>
    <t>EARLY?</t>
  </si>
  <si>
    <t>K.D. Wentworth</t>
  </si>
  <si>
    <t>Gorg Huff and Paula Goodlett</t>
  </si>
  <si>
    <t>Jonathan Cresswell</t>
  </si>
  <si>
    <t>Mulungu Seed</t>
  </si>
  <si>
    <t>Pedersen</t>
  </si>
  <si>
    <t>Anette Pedersen</t>
  </si>
  <si>
    <t>Faith in Princes</t>
  </si>
  <si>
    <t>Mule 'Round the World</t>
  </si>
  <si>
    <t>GG7-DeMarce</t>
  </si>
  <si>
    <t>GG5-Toro</t>
  </si>
  <si>
    <t>All action on Oct. 7, 1633, with flashbacks</t>
  </si>
  <si>
    <t>GG3-Toro</t>
  </si>
  <si>
    <t>Has flashbacks</t>
  </si>
  <si>
    <t>GG2-Huff</t>
  </si>
  <si>
    <t>ends mid-April 1632</t>
  </si>
  <si>
    <t>GG5-Jones</t>
  </si>
  <si>
    <t>ends May 31, 1631</t>
  </si>
  <si>
    <t>ROF1-Boyes</t>
  </si>
  <si>
    <t>VDM comments: "no internal dating but it’s hard to imagine that Suhl had joined the NUS much before Alte Veste"</t>
  </si>
  <si>
    <t>GG6-Rittgers</t>
  </si>
  <si>
    <t>starts and ends late Aug. 1632</t>
  </si>
  <si>
    <t>GG4-Clavell</t>
  </si>
  <si>
    <t>starts Dec. 6, 1632, ends June 6, 1633</t>
  </si>
  <si>
    <t>1634:TRR-Offord</t>
  </si>
  <si>
    <t>ROF1-Wentworth</t>
  </si>
  <si>
    <t>ends Dec. 24, 1632</t>
  </si>
  <si>
    <t>GG3-Carrico</t>
  </si>
  <si>
    <t>All action on Jan. 19, 1633. Has flashbacks</t>
  </si>
  <si>
    <t>1634TRR-DeMarce-Who's</t>
  </si>
  <si>
    <t>ends early Aug 1633</t>
  </si>
  <si>
    <t>GG6-Schillawsky</t>
  </si>
  <si>
    <t>ends July 4, 1633</t>
  </si>
  <si>
    <t>1634TGA-Flint</t>
  </si>
  <si>
    <t>Prologue is Spring 1633</t>
  </si>
  <si>
    <t>1633-Flint</t>
  </si>
  <si>
    <t>GG2-Toro</t>
  </si>
  <si>
    <t>GG5-Carrico</t>
  </si>
  <si>
    <t>Begins late July 1633</t>
  </si>
  <si>
    <t>GG2-WeberCJ</t>
  </si>
  <si>
    <t>starts wth undated flashback post-May 1631</t>
  </si>
  <si>
    <t>action is late Nov. 1633. flashback to Feb. 1632</t>
  </si>
  <si>
    <t>GG6-DeMarce</t>
  </si>
  <si>
    <t>ends Dec. 24, 1634</t>
  </si>
  <si>
    <t>GG7-Sonnenleiter</t>
  </si>
  <si>
    <t>begins early Oct 1634</t>
  </si>
  <si>
    <t>Trials</t>
  </si>
  <si>
    <t>Merino Problem, The</t>
  </si>
  <si>
    <t>Lineman for the Country, A</t>
  </si>
  <si>
    <t>Masters and Men, Of</t>
  </si>
  <si>
    <t>Witch to Live, A</t>
  </si>
  <si>
    <t>Matter of Consultation, A</t>
  </si>
  <si>
    <t>Three R’s, The</t>
  </si>
  <si>
    <t>Night at the Ballet, A</t>
  </si>
  <si>
    <t>Suhl Incident, The</t>
  </si>
  <si>
    <t>Doctor Gribbleflotz Chronicles, Part 2, The</t>
  </si>
  <si>
    <t>Navy, In the</t>
  </si>
  <si>
    <t>Night, All Hats Are Gray, In the</t>
  </si>
  <si>
    <t>Rudolstadt Colloquy, The</t>
  </si>
  <si>
    <t>Demons Will Sleep, If the</t>
  </si>
  <si>
    <t>Invisible War: Chapters 1-4, An</t>
  </si>
  <si>
    <t>Company Men, The</t>
  </si>
  <si>
    <t>Nightmare Upon the Present, A</t>
  </si>
  <si>
    <t>Ram Rebellion, The</t>
  </si>
  <si>
    <t>Invisible War (Conclusion), An</t>
  </si>
  <si>
    <t>Dalai Lama’s Electric Buddha, The</t>
  </si>
  <si>
    <t>Woman Shall Not Wear That, The</t>
  </si>
  <si>
    <t>Misadventures of T &amp; V, The</t>
  </si>
  <si>
    <t>Tuscan Son, Under the</t>
  </si>
  <si>
    <t>Not At All the Type</t>
  </si>
  <si>
    <t>RAM</t>
  </si>
  <si>
    <t>DREES</t>
  </si>
  <si>
    <t>BOHEM</t>
  </si>
  <si>
    <t>GALILEO</t>
  </si>
  <si>
    <t>BALTIC</t>
  </si>
  <si>
    <t>BAVAR</t>
  </si>
  <si>
    <t>CANLAW</t>
  </si>
  <si>
    <t>DUKE</t>
  </si>
  <si>
    <t>EAST</t>
  </si>
  <si>
    <t>FULDA</t>
  </si>
  <si>
    <t>SYMPH</t>
  </si>
  <si>
    <t>JULIE</t>
  </si>
  <si>
    <t>MARC</t>
  </si>
  <si>
    <t>NAVADV</t>
  </si>
  <si>
    <t>Saints, On Ye</t>
  </si>
  <si>
    <t>ROF2?-Cresswell</t>
  </si>
  <si>
    <t xml:space="preserve">Per author's email, all action in Nov. 1634, over two days. </t>
  </si>
  <si>
    <t>ROF2?-Eddie</t>
  </si>
  <si>
    <t>VDM comments: "In the middle of it, there's a reference to "well into December," which would be 1633.  So for the rest of the action to occur, I would have to estimate it ends in January or February of 1634."</t>
  </si>
  <si>
    <t>ROF2?-Ellis</t>
  </si>
  <si>
    <t>Paula says "only date is 6 months after battle of the Crapper"</t>
  </si>
  <si>
    <t>ROF2?-Trials</t>
  </si>
  <si>
    <t>Per author's email. Gentileschis  were travelling back to GV with
Ron and Gerry Stone</t>
  </si>
  <si>
    <t>Story ID</t>
  </si>
  <si>
    <t>T</t>
  </si>
  <si>
    <t>N</t>
  </si>
  <si>
    <t>Chips Are Down, When the</t>
  </si>
  <si>
    <t>FRENDEN</t>
  </si>
  <si>
    <t>ROF2?-HUFF</t>
  </si>
  <si>
    <t>per email from Paula. The characters are in Amsterdam over Christmas.</t>
  </si>
  <si>
    <t>1635: Julie’s Curse</t>
  </si>
  <si>
    <t>GG8-HANAUER</t>
  </si>
  <si>
    <t>starts May 17 1631, ends June 7 1631</t>
  </si>
  <si>
    <t>Louis de Geer: The Essen Steel Chronicles, Part 2</t>
  </si>
  <si>
    <t>Rolling On</t>
  </si>
  <si>
    <t>Russian Noble, A, Butterflies in the Kremlin Part 1</t>
  </si>
  <si>
    <t>Three Innocuous Words</t>
  </si>
  <si>
    <t>Richard Evans</t>
  </si>
  <si>
    <t>Capacity for Harm</t>
  </si>
  <si>
    <t>Evans</t>
  </si>
  <si>
    <t>Swift</t>
  </si>
  <si>
    <t>Barry Swift</t>
  </si>
  <si>
    <t>I Got My Buck</t>
  </si>
  <si>
    <t>Question of Faith, A</t>
  </si>
  <si>
    <t>Princess Bride, Not A</t>
  </si>
  <si>
    <t>Sons of St. John, The</t>
  </si>
  <si>
    <t>Painter's Gambit</t>
  </si>
  <si>
    <t>GG8-COOPER</t>
  </si>
  <si>
    <t>Dear Sir</t>
  </si>
  <si>
    <t>Flight 19 to Magdeburg</t>
  </si>
  <si>
    <t>Doctor Phil's Distractions: The Doctor Gribbleflotz Chronicles, Part 3</t>
  </si>
  <si>
    <t>Chase, The</t>
  </si>
  <si>
    <t>Mail Stop</t>
  </si>
  <si>
    <t>Those Daring Young Men</t>
  </si>
  <si>
    <t>NCIS-Young Love Lost</t>
  </si>
  <si>
    <t>Jose Clavell</t>
  </si>
  <si>
    <t>Those Not SO Daring Young Men</t>
  </si>
  <si>
    <t>A Matter of Taste</t>
  </si>
  <si>
    <t xml:space="preserve">Those Not So Daring </t>
  </si>
  <si>
    <t>Anna the Baptist</t>
  </si>
  <si>
    <t xml:space="preserve">Loren Jones </t>
  </si>
  <si>
    <t>Fly Like a Bird</t>
  </si>
  <si>
    <t>Mark H. Huston</t>
  </si>
  <si>
    <t>Gearhead</t>
  </si>
  <si>
    <t>Water Wings</t>
  </si>
  <si>
    <t>Under the Tuscan Son</t>
  </si>
  <si>
    <t>Has to end after Ducos incident, which was May or June</t>
  </si>
  <si>
    <t>Wings on the Mountain</t>
  </si>
  <si>
    <t>Jones</t>
  </si>
  <si>
    <t>starts Jan.Feb 34 ends Apr 34, per author email</t>
  </si>
  <si>
    <t>Pocket Money</t>
  </si>
  <si>
    <t>Assumed start in same year it ended, end mid-sept</t>
  </si>
  <si>
    <t>Moonraker</t>
  </si>
  <si>
    <t>Minstrel Boy, The</t>
  </si>
  <si>
    <t>Assumed end in same month as start</t>
  </si>
  <si>
    <t>Sean Massey</t>
  </si>
  <si>
    <t>Ultralight</t>
  </si>
  <si>
    <t>Tool or Die</t>
  </si>
  <si>
    <t>End date set to that of last date slug, from mid story</t>
  </si>
  <si>
    <t>If At First You Don't Succeed</t>
  </si>
  <si>
    <t>Waves of Change</t>
  </si>
  <si>
    <t>Starts after radio station on air. Fifth scene refers to Amsterdam Panic, probably 3309</t>
  </si>
  <si>
    <t>Try, Try Again</t>
  </si>
  <si>
    <t>Little Jammer Boys</t>
  </si>
  <si>
    <t>Mark H Huston</t>
  </si>
  <si>
    <t>The Order of the Foot</t>
  </si>
  <si>
    <t>The Transmitter</t>
  </si>
  <si>
    <t>Essen Chronicles 3: Trip to Paris</t>
  </si>
  <si>
    <t>At the Cliff's Edge</t>
  </si>
  <si>
    <t>Butterflies in the Kremlin 2</t>
  </si>
  <si>
    <t>Bergstalh</t>
  </si>
  <si>
    <t>Massey</t>
  </si>
  <si>
    <t>Safe At First Base</t>
  </si>
  <si>
    <t>Loc in</t>
  </si>
  <si>
    <t>1st Pub</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</si>
  <si>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</si>
  <si>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</si>
  <si>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</si>
  <si>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</si>
  <si>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</si>
  <si>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</si>
  <si>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</si>
  <si>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</si>
  <si>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</si>
  <si>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</si>
  <si>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</si>
  <si>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</si>
  <si>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</si>
  <si>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</si>
  <si>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</si>
  <si>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</si>
  <si>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</si>
  <si>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</si>
  <si>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</si>
  <si>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</si>
  <si>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</si>
  <si>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</si>
  <si>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</si>
  <si>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</si>
  <si>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</si>
  <si>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</si>
  <si>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</si>
  <si>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00</t>
  </si>
  <si>
    <t>per author email</t>
  </si>
  <si>
    <t>Trommler Records</t>
  </si>
  <si>
    <t>"Look out 34 Germany" and rf to "summer" earlier; author email says start spring end early fall</t>
  </si>
  <si>
    <t>start was clear. Last date ref was Spring 33, author email says early to mid aug 33</t>
  </si>
  <si>
    <t xml:space="preserve">per author email; Carpzov spent almost 2y in GV. </t>
  </si>
  <si>
    <t>no date cues, author playing it safe</t>
  </si>
  <si>
    <t>date slug at beginning; last scene says three months later and last date ref was Apr</t>
  </si>
  <si>
    <t xml:space="preserve">Oct 33 to Feb 34 per author's email; starts early winter 34, add two weeks then several weeks for end </t>
  </si>
  <si>
    <t>protagonist left GV in autumn 32</t>
  </si>
  <si>
    <t>Joseph Hanauer: Into the Very Pit of Hell</t>
  </si>
  <si>
    <t>Prince and Abbot</t>
  </si>
  <si>
    <t>07A</t>
  </si>
  <si>
    <t>per author email; after Simpson goes to Magdeburg</t>
  </si>
  <si>
    <t>story refers to 35</t>
  </si>
  <si>
    <t>GG42-Hasseler-07</t>
  </si>
  <si>
    <t>early Nov 33 per post to 1632 tech</t>
  </si>
  <si>
    <t>GG43-Bergstralh-01</t>
  </si>
  <si>
    <t>Date suggested by Kerryn Offord as keeper of the Grid.</t>
  </si>
  <si>
    <t xml:space="preserve">date slugs </t>
  </si>
  <si>
    <t>per author email, "late 33 or early 34"</t>
  </si>
  <si>
    <t>GG5P</t>
  </si>
  <si>
    <t xml:space="preserve">Last </t>
  </si>
  <si>
    <t>Possible</t>
  </si>
  <si>
    <t>per author email authorization, could be Aug 35</t>
  </si>
  <si>
    <t>GG9-DeMarce-01</t>
  </si>
  <si>
    <t>GG9-Boatright-02</t>
  </si>
  <si>
    <t>GG9-Clavell-03</t>
  </si>
  <si>
    <t>GG9-Boatright-04</t>
  </si>
  <si>
    <t>GG9-Offord-05</t>
  </si>
  <si>
    <t>GG9-Boatright-06</t>
  </si>
  <si>
    <t>GG9-Howard-07</t>
  </si>
  <si>
    <t>GG9-Jones-08</t>
  </si>
  <si>
    <t>GG9-Huston-09</t>
  </si>
  <si>
    <t>GG9-Howard-10</t>
  </si>
  <si>
    <t>GG9-Cooper-11</t>
  </si>
  <si>
    <t>GG9-Howard-12</t>
  </si>
  <si>
    <t>GG9-Friend-13</t>
  </si>
  <si>
    <t>GG9-Bergstalh-14</t>
  </si>
  <si>
    <t>GG9-Zeek-15</t>
  </si>
  <si>
    <t>GG9-Massey-16</t>
  </si>
  <si>
    <t>GG9-Bergstralh-17</t>
  </si>
  <si>
    <t>GG9-Goodlett-18</t>
  </si>
  <si>
    <t>GG9-Goodlett-19</t>
  </si>
  <si>
    <t>GG9-Goodlett-20</t>
  </si>
  <si>
    <t>GG9-Mackey-21</t>
  </si>
  <si>
    <t>GG9-Huston-22</t>
  </si>
  <si>
    <t>GG9-Evans-23</t>
  </si>
  <si>
    <t>GG9-Huff-24</t>
  </si>
  <si>
    <t>GG9-Mackey-25</t>
  </si>
  <si>
    <t>GG9-Cooper-26</t>
  </si>
  <si>
    <t>GG9-Huff-27</t>
  </si>
  <si>
    <t>Aux field</t>
  </si>
  <si>
    <t>Sinor</t>
  </si>
  <si>
    <t>Bradley H. Sinor</t>
  </si>
  <si>
    <t>On the Matter of D'Artagnan</t>
  </si>
  <si>
    <t>GG10</t>
  </si>
  <si>
    <t>Aamund Breivik</t>
  </si>
  <si>
    <t>A Filthy Story</t>
  </si>
  <si>
    <t>Breivik</t>
  </si>
  <si>
    <t>Star Crossed</t>
  </si>
  <si>
    <t>NCIS: Lies, Truths and Consequences</t>
  </si>
  <si>
    <t>Twenty-eight Men</t>
  </si>
  <si>
    <t>The Salon</t>
  </si>
  <si>
    <t>The Launcher</t>
  </si>
  <si>
    <t>Fiddling Stranger</t>
  </si>
  <si>
    <t>Grand Tour</t>
  </si>
  <si>
    <t>None So Blind</t>
  </si>
  <si>
    <t>The Prepared Mind</t>
  </si>
  <si>
    <t>Little Angel</t>
  </si>
  <si>
    <t>Franconia! Part 1</t>
  </si>
  <si>
    <t>Doctor Phil's Family</t>
  </si>
  <si>
    <t>Butterflies in the Kremlin 3</t>
  </si>
  <si>
    <t>GG10-Offord-14</t>
  </si>
  <si>
    <t>starts after Dr. Phil's Distraction, and "the little monsters are honeymoon children" quoth the author, private email</t>
  </si>
  <si>
    <t>GG10-Offord-12</t>
  </si>
  <si>
    <t>author emails ays it would take at least six months to raise money, get facilities and staff, call it summer 34</t>
  </si>
  <si>
    <t>GG10-Howard-3</t>
  </si>
  <si>
    <t>GG10-Goodlett-6</t>
  </si>
  <si>
    <t>author says,"we mention fall and that the rest of the girls have gone to Magdeburg"</t>
  </si>
  <si>
    <t>Postage Due</t>
  </si>
  <si>
    <t>GG10-Breivik-2</t>
  </si>
  <si>
    <t>obviously winter, year is guesswork by Paula</t>
  </si>
  <si>
    <t>Color Codes</t>
  </si>
  <si>
    <t>START</t>
  </si>
  <si>
    <t>END</t>
  </si>
  <si>
    <t>IN PROGRESS</t>
  </si>
  <si>
    <t>Credits: based initially on the text version created by Virginia DeMarce (draft 7), converted to Excel graphical rep by Iver Cooper</t>
  </si>
  <si>
    <t>with assistance in data conversion from Kerryn Offord and Allen Bryan. Gazette 9 and later by Iver Cooper.</t>
  </si>
  <si>
    <t>GG8-Offord-13</t>
  </si>
  <si>
    <t>author says, honeymoon in June</t>
  </si>
  <si>
    <t>(for color coding, see bottom of spreadsheet)</t>
  </si>
  <si>
    <t>START Vaguer &gt;1mo</t>
  </si>
  <si>
    <t>END Vaguer &gt;1mo</t>
  </si>
  <si>
    <t>START STOP Overlap</t>
  </si>
  <si>
    <t>The Cartesian Way</t>
  </si>
  <si>
    <t>GG39</t>
  </si>
  <si>
    <t>The Porcelain Throne</t>
  </si>
  <si>
    <t>Saint George's Dogs</t>
  </si>
  <si>
    <t>Big Iron</t>
  </si>
  <si>
    <t>Reaping and Sowing</t>
  </si>
  <si>
    <t>Ball Whats?</t>
  </si>
  <si>
    <t>Letters Home, 3 and 4</t>
  </si>
  <si>
    <t>Second Chance Bird, Episode Eight</t>
  </si>
  <si>
    <t>no date slugs</t>
  </si>
  <si>
    <t>The Heirloom</t>
  </si>
  <si>
    <t>GG40</t>
  </si>
  <si>
    <t>A Bolt of the Blue</t>
  </si>
  <si>
    <t>A Cold Day in Grantville</t>
  </si>
  <si>
    <t>Catrin's Calling</t>
  </si>
  <si>
    <t>Anne Nicole … Bozarth?</t>
  </si>
  <si>
    <t>Second Chance Bird, Episode Nine</t>
  </si>
  <si>
    <t>Prem</t>
  </si>
  <si>
    <t>Rainer Prem</t>
  </si>
  <si>
    <t>Ein Feste Burg</t>
  </si>
  <si>
    <t>with flashback to Aug and Sept 33</t>
  </si>
  <si>
    <t>It's Just a Dog</t>
  </si>
  <si>
    <t>GG41</t>
  </si>
  <si>
    <t>Wings of Chance</t>
  </si>
  <si>
    <t>Bradley H Sinor and Susan P Sinor</t>
  </si>
  <si>
    <t>All for One</t>
  </si>
  <si>
    <t>Fresno Construction</t>
  </si>
  <si>
    <t>German Puddles</t>
  </si>
  <si>
    <t>Second Chance Bird, Episode Ten</t>
  </si>
  <si>
    <t>Ein Feste Burg, Episode Two</t>
  </si>
  <si>
    <t>Letters Home, 5</t>
  </si>
  <si>
    <t>"early"</t>
  </si>
  <si>
    <t>Davidson</t>
  </si>
  <si>
    <t>AP Davidson</t>
  </si>
  <si>
    <t>Stockholm Syndrome</t>
  </si>
  <si>
    <t>In Remembrance</t>
  </si>
  <si>
    <t>Barber</t>
  </si>
  <si>
    <t>Griffin Barber</t>
  </si>
  <si>
    <t>Bank on It</t>
  </si>
  <si>
    <t>The Evening of the Day</t>
  </si>
  <si>
    <t>The Great Grantville Gander Pull</t>
  </si>
  <si>
    <t>Our Man in Grantville</t>
  </si>
  <si>
    <t>Snipe Hunt</t>
  </si>
  <si>
    <t>Ein Feste Burg, Episode Three</t>
  </si>
  <si>
    <t>GG42</t>
  </si>
  <si>
    <t>Farm Vet</t>
  </si>
  <si>
    <t>GG43</t>
  </si>
  <si>
    <t>She Came Out (of India)</t>
  </si>
  <si>
    <t>Snared by a Good Book</t>
  </si>
  <si>
    <t>The Marked Man</t>
  </si>
  <si>
    <t>Gloom, Despair and Agony on You</t>
  </si>
  <si>
    <t>Ein Feste Burg, Episode Four</t>
  </si>
  <si>
    <t>Second Chance Bird, Episode Eleven</t>
  </si>
  <si>
    <t>351101</t>
  </si>
  <si>
    <t>Kimble</t>
  </si>
  <si>
    <t>Alistair Kimble</t>
  </si>
  <si>
    <t>The Maltese Crux</t>
  </si>
  <si>
    <t>GG44</t>
  </si>
  <si>
    <t>The River of his Memory</t>
  </si>
  <si>
    <t>I'm from the Government, and I'm here to Help</t>
  </si>
  <si>
    <t>It's About Time: An Ode</t>
  </si>
  <si>
    <t>A Capital Idea</t>
  </si>
  <si>
    <t>Euterpe, Part Five</t>
  </si>
  <si>
    <t>Ein Feste Berg, Episode Five</t>
  </si>
  <si>
    <t>Second Chance Bird, Episode Twelve</t>
  </si>
  <si>
    <t>Palmer</t>
  </si>
  <si>
    <t>Caroline Palmer</t>
  </si>
  <si>
    <t>M. Klein Fashion Dolls</t>
  </si>
  <si>
    <t>GG45</t>
  </si>
  <si>
    <t>The Midnight Garden</t>
  </si>
  <si>
    <t>Sole Heir</t>
  </si>
  <si>
    <t>Accidental Heroes</t>
  </si>
  <si>
    <t>Cadence: A Continuation of the Euterpe Stories</t>
  </si>
  <si>
    <t>Ein Feste Burg, Episode Six</t>
  </si>
  <si>
    <t>Second Chance Bird, Episode Thirteen</t>
  </si>
  <si>
    <t>wotj flashbacks to Aug 33 to May 34</t>
  </si>
  <si>
    <t>flashback to 320501</t>
  </si>
  <si>
    <t>Crawford</t>
  </si>
  <si>
    <t>Meriah L Crawford and Robert E Waters</t>
  </si>
  <si>
    <t>The Persistence of Dreams</t>
  </si>
  <si>
    <t>GG46</t>
  </si>
  <si>
    <t>Tim Roesch and Sam Hidaka</t>
  </si>
  <si>
    <t>The Things We Do For Love</t>
  </si>
  <si>
    <t>Hunter, My Huntress</t>
  </si>
  <si>
    <t>A Star Is Born</t>
  </si>
  <si>
    <t>Bartley's Man, Episode One</t>
  </si>
  <si>
    <t>Ein Feste Burg, Episode 7</t>
  </si>
  <si>
    <t>The Duelist: A Continuation of the Euterpe Stories</t>
  </si>
  <si>
    <t>GG47</t>
  </si>
  <si>
    <t>Time Frames Through GG47</t>
  </si>
  <si>
    <t xml:space="preserve"> 1632-verse books and stories (through GG#47)</t>
  </si>
  <si>
    <t>Eric Flint and Charles E Gannon</t>
  </si>
  <si>
    <t>1635: The Papal Stakes</t>
  </si>
  <si>
    <t>STAKES</t>
  </si>
  <si>
    <t>Eric Flint, Gorg Huff &amp; Paula Goodlett</t>
  </si>
  <si>
    <t>1636: The Kremlin Games</t>
  </si>
  <si>
    <t>KREMLIN</t>
  </si>
  <si>
    <t>Pilgrimage of Grace</t>
  </si>
  <si>
    <t>GG11</t>
  </si>
  <si>
    <t>Hobson</t>
  </si>
  <si>
    <t>Peter Hobson</t>
  </si>
  <si>
    <t>Lessons in Astronomy</t>
  </si>
  <si>
    <t>Azrael's Bargain</t>
  </si>
  <si>
    <t>Land of Ice and Sun</t>
  </si>
  <si>
    <t>Kerryn Offord and Vincent Coljee</t>
  </si>
  <si>
    <t>A Gift of Blankets</t>
  </si>
  <si>
    <t>The Treasure Hunters</t>
  </si>
  <si>
    <t>O For a Muse of Fire</t>
  </si>
  <si>
    <t>Bathing With Coal</t>
  </si>
  <si>
    <t>Bootstrapping</t>
  </si>
  <si>
    <t>Wish Book</t>
  </si>
  <si>
    <t>Stretching Out, Part One: Second Starts</t>
  </si>
  <si>
    <t>Butterflies in the Kremlin, Part 4</t>
  </si>
  <si>
    <t>GG01</t>
  </si>
  <si>
    <t>GG02</t>
  </si>
  <si>
    <t>GG03</t>
  </si>
  <si>
    <t>GG03P</t>
  </si>
  <si>
    <t>GG04</t>
  </si>
  <si>
    <t>GG05</t>
  </si>
  <si>
    <t>GG06</t>
  </si>
  <si>
    <t>GG07</t>
  </si>
  <si>
    <t>GG08</t>
  </si>
  <si>
    <t>GG09</t>
  </si>
  <si>
    <t>RF01</t>
  </si>
  <si>
    <t>RF02</t>
  </si>
  <si>
    <t>G</t>
  </si>
  <si>
    <t>A</t>
  </si>
  <si>
    <t>S</t>
  </si>
  <si>
    <t>Notes</t>
  </si>
  <si>
    <t>Anaconda Project, Episode 1</t>
  </si>
  <si>
    <t>GG12</t>
  </si>
  <si>
    <t>Vance</t>
  </si>
  <si>
    <t>Garrett Vance</t>
  </si>
  <si>
    <t>Birdwatching</t>
  </si>
  <si>
    <t>Monster</t>
  </si>
  <si>
    <t>One Step Toward the Clouds</t>
  </si>
  <si>
    <t>Price of Dumplings</t>
  </si>
  <si>
    <t>Thunder in the Mountains</t>
  </si>
  <si>
    <t>Gottfried</t>
  </si>
  <si>
    <t>Chet Gottfried</t>
  </si>
  <si>
    <t>Mrs. December, 1636</t>
  </si>
  <si>
    <t>Cowspiracy</t>
  </si>
  <si>
    <t>Domestic Violence</t>
  </si>
  <si>
    <t>Through a Glass, Darkly</t>
  </si>
  <si>
    <t>Letters from France</t>
  </si>
  <si>
    <t>Stretching Out, Part Two: Amazon Adventure</t>
  </si>
  <si>
    <t>Anaconda Project, Episode 2</t>
  </si>
  <si>
    <t>Protected Species</t>
  </si>
  <si>
    <t>Tinker's Progress</t>
  </si>
  <si>
    <t>Nothing's Ever Simple</t>
  </si>
  <si>
    <t>Martin</t>
  </si>
  <si>
    <t>EarBehold</t>
  </si>
  <si>
    <t>Terry Martin</t>
  </si>
  <si>
    <t>Ear of the Beholder</t>
  </si>
  <si>
    <t>Out of a Job?</t>
  </si>
  <si>
    <t>Truth According to Buddha</t>
  </si>
  <si>
    <t>Kevin and Karen Evans</t>
  </si>
  <si>
    <t>Sailing Upwind</t>
  </si>
  <si>
    <t>Douglas Jones</t>
  </si>
  <si>
    <t>Joseph Hanauer, Part 2: These Things Have No Fized Measure</t>
  </si>
  <si>
    <t>Butterflies in the Kremlin, Part 5</t>
  </si>
  <si>
    <t>Doodlebugger</t>
  </si>
  <si>
    <t>Supply and Demand</t>
  </si>
  <si>
    <t>Plugging Along</t>
  </si>
  <si>
    <t>Spark of Inspiration</t>
  </si>
  <si>
    <t>Runkle</t>
  </si>
  <si>
    <t>Laura Runkle</t>
  </si>
  <si>
    <t>Sunday Driver</t>
  </si>
  <si>
    <t>Turn, Turn, Turn</t>
  </si>
  <si>
    <t>GG13</t>
  </si>
  <si>
    <t>fall 34, boys b 87 thus 16</t>
  </si>
  <si>
    <t>GG13-OutJob</t>
  </si>
  <si>
    <t>GG12-ANACONDA1</t>
  </si>
  <si>
    <t>GG13-DOMVIOL</t>
  </si>
  <si>
    <t>Virginia says, has to be spring 1634 (Dan Frost is still police chief; Toby Snell dies in June 1634 but is still alive here).</t>
  </si>
  <si>
    <t>Effect of Time Frames</t>
  </si>
  <si>
    <t>If time frames conflicts with the listed story, the listed story prevails, tell Iver and he'll fix time frames.  Cite the basis for the correction.</t>
  </si>
  <si>
    <t>If time frames is merely more specific as to the time of the start or stop than the story is, then time frames is "protocanonical."</t>
  </si>
  <si>
    <t xml:space="preserve">The original author can request a change in the listing up until the time some author relies on the info in time frames. </t>
  </si>
  <si>
    <t>Because there are so many stories, by so many authors, the Ed Board can't allow authors to be as vague about story starts and stops</t>
  </si>
  <si>
    <t xml:space="preserve">as in the good old days. You don't have to specify the month, but we prefer to at least specify a particular 12 month period for each. </t>
  </si>
  <si>
    <t>GG13-TinkProg</t>
  </si>
  <si>
    <t>GG13-Spark</t>
  </si>
  <si>
    <t>Starts after the first commercial flight in the Monster, ends six months later</t>
  </si>
  <si>
    <t>Based on John Bunyan's birthdate, which was in November 1628, we know that it starts sometime  before November 1635, since John was "not yet seven." Probably in the second half of his birth year. We know that the weather was reasonably warm because a fire was laid in the hotel room but not yet lit, and because there were no weather-related travel problems.</t>
  </si>
  <si>
    <t>Jenny and the King's Men</t>
  </si>
  <si>
    <t>Mrs. Schumacher</t>
  </si>
  <si>
    <t>Bats in the Belfry</t>
  </si>
  <si>
    <t>A Matter of Unehrlichkeit</t>
  </si>
  <si>
    <t>Gearing Up</t>
  </si>
  <si>
    <t>Songs and Ballads</t>
  </si>
  <si>
    <t>The New Romantics</t>
  </si>
  <si>
    <t>Carroll</t>
  </si>
  <si>
    <t>Jack Carroll</t>
  </si>
  <si>
    <t>Stepping Up</t>
  </si>
  <si>
    <t>School Days, School Days, Dear Old Golden Rule Days</t>
  </si>
  <si>
    <t>Wild</t>
  </si>
  <si>
    <t>Edith Wild</t>
  </si>
  <si>
    <t>Joseph Hanauer, Part 3: All Creatures Stand in Judgment</t>
  </si>
  <si>
    <t>Stretching Out, Part 3: Maria's Mission</t>
  </si>
  <si>
    <t>GG14</t>
  </si>
  <si>
    <t>Cinco de Mayo... Er,der Funfte Mai</t>
  </si>
  <si>
    <t>Anaconda Project, Episode 3</t>
  </si>
  <si>
    <t>99</t>
  </si>
  <si>
    <t>GG02P</t>
  </si>
  <si>
    <t>Word</t>
  </si>
  <si>
    <t>Count</t>
  </si>
  <si>
    <t>per author</t>
  </si>
  <si>
    <t>GG14-Huff-03</t>
  </si>
  <si>
    <t>GG14-Mackey-05</t>
  </si>
  <si>
    <t>GG14-DeMarce-07</t>
  </si>
  <si>
    <t>GG14-Huston-02</t>
  </si>
  <si>
    <t>GG14-Carroll-09</t>
  </si>
  <si>
    <t>GG14-Cooper-13</t>
  </si>
  <si>
    <t>probably ends in march</t>
  </si>
  <si>
    <t xml:space="preserve"> Start as Early 1634: Scn2, with Princess, is after Brillo video made and princess moves to GV; later scene Federico and Bitty are sitting out on spring night, still later scene with cheerleaders is near end of school year.</t>
  </si>
  <si>
    <t xml:space="preserve"> But in scn1  weather has to be suitable for Federico to travel to GV.</t>
  </si>
  <si>
    <t>Per author: All of STEPPING UP takes place in a two week period.  The first two scenes happen on the same night, and the third is two weeks later.It begins in November 1633, and ends in either November or December.  (It probably could come somewhat earlier or later, but that's what I estimated from the sequence of events over the preceding 2 1/2 years that culminate in the opening scene.) AEW becomes an independent company in August 1633.  Assuming that he started advising that study group shortly afterward, they'd reach the point we see in the story about November.  The students would finish the course around the end of January.  GE hires Else Berding in February, and we see her at workin early March in BREAKTHROUGHS.  Marius Fleischer is exposed in August 1634, and the first successful vacuum chamber demonstration of a tube is the second week in October.  The first complete vacuum tube is built in November.  Pilot production of tubes begins in February 1635.  The power lines reach Schwarza Castle in December 1634.  The W8AAG repeater at Schwarza Castle goes on the air in April 1635.</t>
  </si>
  <si>
    <t>date slugs added to story in 1/2007, in view of chronology of siege of amsterdam. However, these may change shortly. The key is that the story must start and end while the siege is in progress, and six months elapse between the two chess matches.</t>
  </si>
  <si>
    <t>`</t>
  </si>
  <si>
    <t>5/25/1631</t>
  </si>
  <si>
    <t>GG14-Jones-12</t>
  </si>
  <si>
    <t>July 10 to Sept 28, per author email</t>
  </si>
  <si>
    <t>GG13-Jones-09</t>
  </si>
  <si>
    <t>June 12 to July 7, per author email</t>
  </si>
  <si>
    <t>Dingwall</t>
  </si>
  <si>
    <t>David Dingwall</t>
  </si>
  <si>
    <t>Letters of Trade</t>
  </si>
  <si>
    <t>GG15</t>
  </si>
  <si>
    <t>Summer of Our Discontent, The</t>
  </si>
  <si>
    <t>Pirate's Ken, A</t>
  </si>
  <si>
    <t>Old Gray Goose, The</t>
  </si>
  <si>
    <t>Breakthroughs</t>
  </si>
  <si>
    <t>Falcon Falls</t>
  </si>
  <si>
    <t>Whippoorwill, The</t>
  </si>
  <si>
    <t>Dog Days</t>
  </si>
  <si>
    <t>Sonata, Part One</t>
  </si>
  <si>
    <t>after GV deleg comes to Venice in 2/34, and after zinc deal in 4/34</t>
  </si>
  <si>
    <t>Pirate's Ken</t>
  </si>
  <si>
    <t>ends toward end of 1634, + 5 months</t>
  </si>
  <si>
    <t>Whip...</t>
  </si>
  <si>
    <t>cp. TBW Chaps 44, 45, 56, 66</t>
  </si>
  <si>
    <t>GG16</t>
  </si>
  <si>
    <t>Duty Calls</t>
  </si>
  <si>
    <t>E. Coli: A Tale of Redemption</t>
  </si>
  <si>
    <t>Wedding Daze</t>
  </si>
  <si>
    <t>Doc</t>
  </si>
  <si>
    <t>Herbert and William Sakalucks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</si>
</sst>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0"/>
      <name val="Arial"/>
      <family val="2"/>
    </font>
    <font>
      <sz val="10"/>
      <color indexed="55"/>
      <name val="Arial"/>
      <family val="2"/>
    </font>
    <font>
      <sz val="10"/>
      <color indexed="10"/>
      <name val="Arial"/>
      <family val="2"/>
    </font>
    <font>
      <b/>
      <sz val="10"/>
      <color indexed="10"/>
      <name val="Arial"/>
      <family val="2"/>
    </font>
    <font>
      <sz val="10"/>
      <color indexed="23"/>
      <name val="Arial"/>
      <family val="2"/>
    </font>
    <font>
      <b/>
      <sz val="10"/>
      <color indexed="8"/>
      <name val="Arial"/>
      <family val="2"/>
    </font>
    <font>
      <sz val="10"/>
      <color indexed="8"/>
      <name val="Arial"/>
      <family val="2"/>
    </font>
    <font>
      <b/>
      <sz val="8"/>
      <name val="Arial"/>
      <family val="2"/>
    </font>
    <font>
      <sz val="8"/>
      <name val="Arial"/>
      <family val="2"/>
    </font>
    <font>
      <i/>
      <sz val="10"/>
      <name val="Arial"/>
      <family val="2"/>
    </font>
    <font>
      <sz val="10"/>
      <name val="Verdana"/>
      <family val="2"/>
    </font>
  </fonts>
  <fills count="24">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13"/>
        <bgColor indexed="64"/>
      </patternFill>
    </fill>
    <fill>
      <patternFill patternType="solid">
        <fgColor indexed="47"/>
        <bgColor indexed="64"/>
      </patternFill>
    </fill>
    <fill>
      <patternFill patternType="solid">
        <fgColor indexed="47"/>
        <bgColor indexed="64"/>
      </patternFill>
    </fill>
  </fills>
  <borders count="4">
    <border>
      <left/>
      <right/>
      <top/>
      <bottom/>
      <diagonal/>
    </border>
    <border>
      <left>
        <color indexed="63"/>
      </left>
      <right style="thin"/>
      <top>
        <color indexed="63"/>
      </top>
      <bottom>
        <color indexed="63"/>
      </bottom>
    </border>
    <border>
      <left style="thick"/>
      <right>
        <color indexed="63"/>
      </right>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0" fillId="2" borderId="0" xfId="0" applyFill="1" applyBorder="1" applyAlignment="1">
      <alignment/>
    </xf>
    <xf numFmtId="0" fontId="0" fillId="3" borderId="0" xfId="0" applyFill="1" applyBorder="1" applyAlignment="1">
      <alignment/>
    </xf>
    <xf numFmtId="0" fontId="0" fillId="4" borderId="0" xfId="0" applyFill="1" applyBorder="1" applyAlignment="1">
      <alignment/>
    </xf>
    <xf numFmtId="0" fontId="0" fillId="5" borderId="0" xfId="0" applyFill="1" applyBorder="1" applyAlignment="1">
      <alignment/>
    </xf>
    <xf numFmtId="0" fontId="0" fillId="0" borderId="0" xfId="0" applyFill="1" applyBorder="1" applyAlignment="1">
      <alignment/>
    </xf>
    <xf numFmtId="0" fontId="0" fillId="6" borderId="0" xfId="0" applyFill="1" applyBorder="1" applyAlignment="1">
      <alignment/>
    </xf>
    <xf numFmtId="0" fontId="0" fillId="7" borderId="0" xfId="0" applyFill="1" applyBorder="1" applyAlignment="1">
      <alignment/>
    </xf>
    <xf numFmtId="0" fontId="0" fillId="6" borderId="0" xfId="0" applyFont="1" applyFill="1" applyBorder="1" applyAlignment="1">
      <alignment/>
    </xf>
    <xf numFmtId="0" fontId="0" fillId="0" borderId="0" xfId="0" applyFill="1" applyBorder="1" applyAlignment="1">
      <alignment horizontal="left"/>
    </xf>
    <xf numFmtId="0" fontId="0" fillId="3" borderId="0" xfId="0" applyFont="1" applyFill="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3"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7" borderId="0" xfId="0" applyFont="1" applyFill="1" applyBorder="1" applyAlignment="1">
      <alignment/>
    </xf>
    <xf numFmtId="0" fontId="0" fillId="8" borderId="0" xfId="0" applyFill="1" applyBorder="1" applyAlignment="1">
      <alignment/>
    </xf>
    <xf numFmtId="0" fontId="0" fillId="9" borderId="0" xfId="0" applyFill="1" applyBorder="1" applyAlignment="1">
      <alignment/>
    </xf>
    <xf numFmtId="0" fontId="0" fillId="10" borderId="0" xfId="0" applyFill="1" applyBorder="1" applyAlignment="1">
      <alignment/>
    </xf>
    <xf numFmtId="0" fontId="0" fillId="2" borderId="0" xfId="0" applyFont="1" applyFill="1" applyBorder="1" applyAlignment="1">
      <alignment/>
    </xf>
    <xf numFmtId="0" fontId="0" fillId="4"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8" borderId="0" xfId="0" applyFont="1" applyFill="1" applyBorder="1" applyAlignment="1">
      <alignment/>
    </xf>
    <xf numFmtId="0" fontId="0" fillId="10" borderId="0" xfId="0" applyFont="1" applyFill="1" applyBorder="1" applyAlignment="1">
      <alignment/>
    </xf>
    <xf numFmtId="0" fontId="0" fillId="9" borderId="0" xfId="0" applyFont="1" applyFill="1" applyBorder="1" applyAlignment="1">
      <alignment/>
    </xf>
    <xf numFmtId="0" fontId="3" fillId="0" borderId="0" xfId="0" applyFont="1" applyBorder="1" applyAlignment="1">
      <alignment horizontal="left"/>
    </xf>
    <xf numFmtId="0" fontId="2" fillId="11" borderId="0" xfId="0" applyFont="1" applyFill="1" applyBorder="1" applyAlignment="1">
      <alignment/>
    </xf>
    <xf numFmtId="0" fontId="2" fillId="12" borderId="0" xfId="0" applyFont="1" applyFill="1" applyBorder="1" applyAlignment="1">
      <alignment/>
    </xf>
    <xf numFmtId="0" fontId="4" fillId="0" borderId="0" xfId="0" applyFont="1" applyBorder="1" applyAlignment="1">
      <alignment/>
    </xf>
    <xf numFmtId="0" fontId="3" fillId="9" borderId="0" xfId="0" applyFont="1" applyFill="1" applyBorder="1" applyAlignment="1">
      <alignment/>
    </xf>
    <xf numFmtId="0" fontId="0" fillId="12" borderId="0" xfId="0" applyFont="1" applyFill="1" applyBorder="1" applyAlignment="1">
      <alignment/>
    </xf>
    <xf numFmtId="0" fontId="0" fillId="6" borderId="0" xfId="0" applyFont="1" applyFill="1" applyBorder="1" applyAlignment="1">
      <alignment/>
    </xf>
    <xf numFmtId="0" fontId="0" fillId="11" borderId="0" xfId="0" applyFill="1" applyBorder="1" applyAlignment="1">
      <alignment/>
    </xf>
    <xf numFmtId="0" fontId="0" fillId="12" borderId="0" xfId="0" applyFill="1" applyBorder="1" applyAlignment="1">
      <alignment/>
    </xf>
    <xf numFmtId="0" fontId="0" fillId="12" borderId="0" xfId="0" applyFont="1" applyFill="1" applyBorder="1" applyAlignment="1">
      <alignment/>
    </xf>
    <xf numFmtId="0" fontId="0" fillId="0" borderId="0" xfId="0" applyFont="1" applyBorder="1" applyAlignment="1">
      <alignment horizontal="right"/>
    </xf>
    <xf numFmtId="49" fontId="0" fillId="0" borderId="0" xfId="0" applyNumberFormat="1" applyBorder="1" applyAlignment="1">
      <alignment horizontal="left"/>
    </xf>
    <xf numFmtId="49" fontId="1"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49" fontId="3" fillId="0" borderId="0" xfId="0" applyNumberFormat="1" applyFont="1" applyBorder="1" applyAlignment="1">
      <alignment horizontal="left"/>
    </xf>
    <xf numFmtId="0" fontId="0" fillId="13" borderId="0" xfId="0" applyFill="1" applyBorder="1" applyAlignment="1">
      <alignment/>
    </xf>
    <xf numFmtId="0" fontId="0" fillId="14" borderId="0" xfId="0" applyFont="1" applyFill="1" applyBorder="1" applyAlignment="1">
      <alignment/>
    </xf>
    <xf numFmtId="0" fontId="0" fillId="14" borderId="0" xfId="0" applyFill="1" applyBorder="1" applyAlignment="1">
      <alignment/>
    </xf>
    <xf numFmtId="0" fontId="0" fillId="3" borderId="0" xfId="0" applyFont="1" applyFill="1" applyBorder="1" applyAlignment="1">
      <alignment/>
    </xf>
    <xf numFmtId="0" fontId="0" fillId="2" borderId="0" xfId="0" applyFont="1" applyFill="1" applyBorder="1" applyAlignment="1">
      <alignment/>
    </xf>
    <xf numFmtId="0" fontId="7" fillId="0" borderId="1" xfId="0" applyFont="1" applyBorder="1" applyAlignment="1">
      <alignment/>
    </xf>
    <xf numFmtId="0" fontId="6" fillId="0" borderId="1" xfId="0" applyFont="1" applyBorder="1" applyAlignment="1">
      <alignment/>
    </xf>
    <xf numFmtId="0" fontId="7" fillId="3" borderId="1" xfId="0" applyFont="1" applyFill="1" applyBorder="1" applyAlignment="1">
      <alignment/>
    </xf>
    <xf numFmtId="0" fontId="7" fillId="0" borderId="1" xfId="0" applyFont="1" applyFill="1" applyBorder="1" applyAlignment="1">
      <alignment/>
    </xf>
    <xf numFmtId="0" fontId="0" fillId="0" borderId="1" xfId="0" applyBorder="1" applyAlignment="1">
      <alignment/>
    </xf>
    <xf numFmtId="0" fontId="1" fillId="0" borderId="1" xfId="0" applyFont="1" applyBorder="1" applyAlignment="1">
      <alignment/>
    </xf>
    <xf numFmtId="0" fontId="0" fillId="3" borderId="1" xfId="0" applyFill="1" applyBorder="1" applyAlignment="1">
      <alignment/>
    </xf>
    <xf numFmtId="0" fontId="0" fillId="7" borderId="1" xfId="0" applyFill="1" applyBorder="1" applyAlignment="1">
      <alignment/>
    </xf>
    <xf numFmtId="0" fontId="0" fillId="10" borderId="1" xfId="0" applyFill="1" applyBorder="1" applyAlignment="1">
      <alignment/>
    </xf>
    <xf numFmtId="0" fontId="0" fillId="6" borderId="1" xfId="0" applyFont="1" applyFill="1" applyBorder="1" applyAlignment="1">
      <alignment/>
    </xf>
    <xf numFmtId="0" fontId="0" fillId="0" borderId="1" xfId="0" applyFill="1" applyBorder="1" applyAlignment="1">
      <alignment/>
    </xf>
    <xf numFmtId="0" fontId="0" fillId="8" borderId="1" xfId="0" applyFill="1" applyBorder="1" applyAlignment="1">
      <alignment/>
    </xf>
    <xf numFmtId="0" fontId="0" fillId="2" borderId="1" xfId="0" applyFill="1" applyBorder="1" applyAlignment="1">
      <alignment/>
    </xf>
    <xf numFmtId="0" fontId="0" fillId="0" borderId="1" xfId="0" applyFont="1" applyBorder="1" applyAlignment="1">
      <alignment/>
    </xf>
    <xf numFmtId="0" fontId="2" fillId="0" borderId="1" xfId="0" applyFont="1" applyBorder="1" applyAlignment="1">
      <alignment/>
    </xf>
    <xf numFmtId="0" fontId="0" fillId="4" borderId="1" xfId="0" applyFill="1" applyBorder="1" applyAlignment="1">
      <alignment/>
    </xf>
    <xf numFmtId="0" fontId="2" fillId="3" borderId="1" xfId="0" applyFont="1" applyFill="1" applyBorder="1" applyAlignment="1">
      <alignment/>
    </xf>
    <xf numFmtId="0" fontId="0" fillId="6" borderId="1" xfId="0" applyFill="1" applyBorder="1" applyAlignment="1">
      <alignment/>
    </xf>
    <xf numFmtId="0" fontId="0" fillId="10" borderId="1" xfId="0" applyFont="1" applyFill="1" applyBorder="1" applyAlignment="1">
      <alignment/>
    </xf>
    <xf numFmtId="0" fontId="0" fillId="9" borderId="1" xfId="0" applyFont="1" applyFill="1" applyBorder="1" applyAlignment="1">
      <alignment/>
    </xf>
    <xf numFmtId="0" fontId="0" fillId="0" borderId="1" xfId="0" applyFont="1" applyFill="1" applyBorder="1" applyAlignment="1">
      <alignment/>
    </xf>
    <xf numFmtId="0" fontId="2" fillId="0" borderId="1" xfId="0" applyFont="1" applyFill="1" applyBorder="1" applyAlignment="1">
      <alignment/>
    </xf>
    <xf numFmtId="0" fontId="2" fillId="11" borderId="1" xfId="0" applyFont="1" applyFill="1" applyBorder="1" applyAlignment="1">
      <alignment/>
    </xf>
    <xf numFmtId="0" fontId="0" fillId="0" borderId="0" xfId="0" applyFont="1" applyFill="1" applyBorder="1" applyAlignment="1">
      <alignment/>
    </xf>
    <xf numFmtId="0" fontId="0" fillId="15" borderId="0" xfId="0" applyFill="1" applyBorder="1" applyAlignment="1">
      <alignment/>
    </xf>
    <xf numFmtId="0" fontId="0" fillId="10" borderId="1" xfId="0" applyFont="1" applyFill="1" applyBorder="1" applyAlignment="1">
      <alignment/>
    </xf>
    <xf numFmtId="0" fontId="0" fillId="11" borderId="0" xfId="0" applyFont="1" applyFill="1" applyBorder="1" applyAlignment="1">
      <alignment/>
    </xf>
    <xf numFmtId="0" fontId="0" fillId="13" borderId="1" xfId="0" applyFill="1" applyBorder="1" applyAlignment="1">
      <alignment/>
    </xf>
    <xf numFmtId="0" fontId="0" fillId="13" borderId="1" xfId="0" applyFont="1" applyFill="1" applyBorder="1" applyAlignment="1">
      <alignment/>
    </xf>
    <xf numFmtId="0" fontId="0" fillId="13" borderId="0" xfId="0" applyFont="1" applyFill="1" applyBorder="1" applyAlignment="1">
      <alignment/>
    </xf>
    <xf numFmtId="0" fontId="0" fillId="16" borderId="1" xfId="0" applyFill="1" applyBorder="1" applyAlignment="1">
      <alignment/>
    </xf>
    <xf numFmtId="0" fontId="0" fillId="16" borderId="0" xfId="0" applyFill="1" applyBorder="1" applyAlignment="1">
      <alignment/>
    </xf>
    <xf numFmtId="0" fontId="0" fillId="17" borderId="0" xfId="0" applyFill="1" applyBorder="1" applyAlignment="1">
      <alignment/>
    </xf>
    <xf numFmtId="0" fontId="7" fillId="16" borderId="1" xfId="0" applyFont="1" applyFill="1" applyBorder="1" applyAlignment="1">
      <alignment/>
    </xf>
    <xf numFmtId="0" fontId="0" fillId="16" borderId="0" xfId="0" applyFont="1" applyFill="1" applyBorder="1" applyAlignment="1">
      <alignment/>
    </xf>
    <xf numFmtId="0" fontId="0" fillId="16" borderId="0" xfId="0" applyFont="1" applyFill="1" applyBorder="1" applyAlignment="1">
      <alignment/>
    </xf>
    <xf numFmtId="0" fontId="2" fillId="16" borderId="0" xfId="0" applyFont="1" applyFill="1" applyBorder="1" applyAlignment="1">
      <alignment/>
    </xf>
    <xf numFmtId="0" fontId="2" fillId="16" borderId="1" xfId="0" applyFont="1" applyFill="1" applyBorder="1" applyAlignment="1">
      <alignment/>
    </xf>
    <xf numFmtId="0" fontId="0" fillId="11" borderId="0" xfId="0" applyFont="1" applyFill="1" applyBorder="1" applyAlignment="1">
      <alignment wrapText="1"/>
    </xf>
    <xf numFmtId="0" fontId="0" fillId="8" borderId="0" xfId="0" applyFont="1" applyFill="1" applyBorder="1" applyAlignment="1">
      <alignment wrapText="1"/>
    </xf>
    <xf numFmtId="0" fontId="0" fillId="9" borderId="0" xfId="0" applyFont="1" applyFill="1" applyBorder="1" applyAlignment="1">
      <alignment wrapText="1"/>
    </xf>
    <xf numFmtId="0" fontId="0" fillId="12" borderId="0" xfId="0" applyFont="1" applyFill="1" applyBorder="1" applyAlignment="1">
      <alignment wrapText="1"/>
    </xf>
    <xf numFmtId="0" fontId="0" fillId="10" borderId="0" xfId="0" applyFont="1" applyFill="1" applyBorder="1" applyAlignment="1">
      <alignment wrapText="1"/>
    </xf>
    <xf numFmtId="0" fontId="0" fillId="13" borderId="0" xfId="0" applyFont="1" applyFill="1" applyBorder="1" applyAlignment="1">
      <alignment wrapText="1"/>
    </xf>
    <xf numFmtId="0" fontId="0" fillId="0" borderId="0" xfId="0" applyFont="1" applyFill="1" applyBorder="1" applyAlignment="1">
      <alignment horizontal="left"/>
    </xf>
    <xf numFmtId="49" fontId="1" fillId="0" borderId="0" xfId="0" applyNumberFormat="1" applyFont="1" applyBorder="1" applyAlignment="1">
      <alignment/>
    </xf>
    <xf numFmtId="0" fontId="0" fillId="9" borderId="1" xfId="0" applyFill="1" applyBorder="1" applyAlignment="1">
      <alignment/>
    </xf>
    <xf numFmtId="0" fontId="7" fillId="11" borderId="1" xfId="0" applyFont="1" applyFill="1" applyBorder="1" applyAlignment="1">
      <alignment/>
    </xf>
    <xf numFmtId="0" fontId="7" fillId="10" borderId="1" xfId="0" applyFont="1" applyFill="1" applyBorder="1" applyAlignment="1">
      <alignment/>
    </xf>
    <xf numFmtId="0" fontId="7" fillId="13" borderId="1" xfId="0" applyFont="1" applyFill="1" applyBorder="1" applyAlignment="1">
      <alignment/>
    </xf>
    <xf numFmtId="49" fontId="3" fillId="0" borderId="0" xfId="0" applyNumberFormat="1" applyFont="1" applyBorder="1" applyAlignment="1">
      <alignment/>
    </xf>
    <xf numFmtId="49" fontId="0" fillId="0" borderId="0" xfId="0" applyNumberFormat="1" applyAlignment="1">
      <alignment wrapText="1"/>
    </xf>
    <xf numFmtId="0" fontId="0" fillId="11" borderId="1" xfId="0" applyFill="1" applyBorder="1" applyAlignment="1">
      <alignment/>
    </xf>
    <xf numFmtId="0" fontId="0" fillId="12" borderId="1" xfId="0" applyFill="1" applyBorder="1" applyAlignment="1">
      <alignment/>
    </xf>
    <xf numFmtId="0" fontId="0" fillId="9" borderId="0" xfId="0" applyFont="1" applyFill="1" applyBorder="1" applyAlignment="1">
      <alignment/>
    </xf>
    <xf numFmtId="16" fontId="0" fillId="0" borderId="0" xfId="0" applyNumberFormat="1" applyFont="1" applyBorder="1" applyAlignment="1">
      <alignment/>
    </xf>
    <xf numFmtId="1" fontId="0" fillId="0" borderId="0" xfId="0" applyNumberFormat="1" applyBorder="1" applyAlignment="1">
      <alignment horizontal="right"/>
    </xf>
    <xf numFmtId="1" fontId="1"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ont="1" applyBorder="1" applyAlignment="1">
      <alignment horizontal="right"/>
    </xf>
    <xf numFmtId="1" fontId="2" fillId="0" borderId="0" xfId="0" applyNumberFormat="1" applyFont="1" applyBorder="1" applyAlignment="1">
      <alignment horizontal="right"/>
    </xf>
    <xf numFmtId="0" fontId="1" fillId="0" borderId="0" xfId="0" applyFont="1" applyBorder="1" applyAlignment="1">
      <alignment vertical="top" wrapText="1"/>
    </xf>
    <xf numFmtId="0" fontId="1" fillId="0" borderId="0" xfId="0" applyFont="1"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Font="1" applyBorder="1" applyAlignment="1">
      <alignment vertical="top" wrapText="1"/>
    </xf>
    <xf numFmtId="49" fontId="8" fillId="0" borderId="0"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2" xfId="0" applyNumberFormat="1" applyFont="1" applyBorder="1" applyAlignment="1">
      <alignment wrapText="1"/>
    </xf>
    <xf numFmtId="49" fontId="9" fillId="0" borderId="0" xfId="0" applyNumberFormat="1" applyFont="1" applyBorder="1" applyAlignment="1">
      <alignment wrapText="1"/>
    </xf>
    <xf numFmtId="49" fontId="9" fillId="0" borderId="0" xfId="0" applyNumberFormat="1" applyFont="1" applyAlignment="1">
      <alignment wrapText="1"/>
    </xf>
    <xf numFmtId="0" fontId="0" fillId="18" borderId="0" xfId="0" applyFill="1" applyBorder="1" applyAlignment="1">
      <alignment/>
    </xf>
    <xf numFmtId="0" fontId="0" fillId="19" borderId="0" xfId="0" applyFill="1" applyBorder="1" applyAlignment="1">
      <alignment/>
    </xf>
    <xf numFmtId="0" fontId="0" fillId="10" borderId="0" xfId="0" applyFont="1" applyFill="1" applyBorder="1" applyAlignment="1">
      <alignment/>
    </xf>
    <xf numFmtId="0" fontId="0" fillId="13" borderId="0" xfId="0" applyFont="1" applyFill="1" applyBorder="1" applyAlignment="1">
      <alignment/>
    </xf>
    <xf numFmtId="0" fontId="0" fillId="13" borderId="1" xfId="0" applyFont="1" applyFill="1" applyBorder="1" applyAlignment="1">
      <alignment/>
    </xf>
    <xf numFmtId="0" fontId="0" fillId="0" borderId="3" xfId="0" applyBorder="1" applyAlignment="1">
      <alignment/>
    </xf>
    <xf numFmtId="0" fontId="1" fillId="0" borderId="3" xfId="0" applyFont="1" applyBorder="1" applyAlignment="1">
      <alignment/>
    </xf>
    <xf numFmtId="0" fontId="0" fillId="0" borderId="3" xfId="0" applyFont="1" applyBorder="1" applyAlignment="1">
      <alignment/>
    </xf>
    <xf numFmtId="0" fontId="2" fillId="0" borderId="3" xfId="0" applyFont="1" applyBorder="1" applyAlignment="1">
      <alignment/>
    </xf>
    <xf numFmtId="0" fontId="0" fillId="8" borderId="0" xfId="0" applyFont="1" applyFill="1" applyBorder="1" applyAlignment="1">
      <alignmen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0" fillId="10" borderId="0" xfId="0" applyNumberFormat="1" applyFont="1" applyFill="1" applyBorder="1" applyAlignment="1">
      <alignment horizontal="left"/>
    </xf>
    <xf numFmtId="0" fontId="0" fillId="0" borderId="0" xfId="0" applyNumberFormat="1" applyFont="1" applyFill="1" applyBorder="1" applyAlignment="1">
      <alignment horizontal="left"/>
    </xf>
    <xf numFmtId="0" fontId="2" fillId="0" borderId="0" xfId="0" applyNumberFormat="1" applyFont="1" applyBorder="1" applyAlignment="1">
      <alignment horizontal="left"/>
    </xf>
    <xf numFmtId="0" fontId="0" fillId="20" borderId="0" xfId="0" applyFont="1" applyFill="1" applyBorder="1" applyAlignment="1">
      <alignment/>
    </xf>
    <xf numFmtId="0" fontId="0" fillId="0" borderId="3" xfId="0" applyFill="1" applyBorder="1" applyAlignment="1">
      <alignment/>
    </xf>
    <xf numFmtId="0" fontId="0" fillId="20" borderId="0" xfId="0" applyFill="1" applyBorder="1" applyAlignment="1">
      <alignment/>
    </xf>
    <xf numFmtId="0" fontId="0" fillId="21" borderId="0" xfId="0" applyFill="1" applyBorder="1" applyAlignment="1">
      <alignment/>
    </xf>
    <xf numFmtId="0" fontId="0" fillId="0" borderId="1" xfId="0" applyFont="1" applyBorder="1" applyAlignment="1">
      <alignment/>
    </xf>
    <xf numFmtId="0" fontId="7" fillId="9" borderId="1" xfId="0" applyFont="1" applyFill="1" applyBorder="1" applyAlignment="1">
      <alignment/>
    </xf>
    <xf numFmtId="0" fontId="0" fillId="10" borderId="3" xfId="0" applyFill="1" applyBorder="1" applyAlignment="1">
      <alignment/>
    </xf>
    <xf numFmtId="0" fontId="1" fillId="0" borderId="0" xfId="0" applyFont="1" applyFill="1" applyBorder="1" applyAlignment="1">
      <alignment/>
    </xf>
    <xf numFmtId="0" fontId="7" fillId="0" borderId="0" xfId="0" applyFont="1" applyBorder="1" applyAlignment="1">
      <alignment/>
    </xf>
    <xf numFmtId="0" fontId="7" fillId="0" borderId="0" xfId="0" applyFont="1" applyBorder="1" applyAlignment="1">
      <alignment horizontal="left"/>
    </xf>
    <xf numFmtId="1" fontId="7" fillId="0" borderId="0" xfId="0" applyNumberFormat="1" applyFont="1" applyBorder="1" applyAlignment="1">
      <alignment horizontal="right"/>
    </xf>
    <xf numFmtId="49" fontId="7" fillId="0" borderId="0" xfId="0" applyNumberFormat="1" applyFont="1" applyBorder="1" applyAlignment="1">
      <alignment horizontal="left"/>
    </xf>
    <xf numFmtId="0" fontId="7" fillId="0" borderId="0" xfId="0" applyNumberFormat="1" applyFont="1" applyBorder="1" applyAlignment="1">
      <alignment horizontal="left"/>
    </xf>
    <xf numFmtId="0" fontId="7" fillId="0" borderId="1" xfId="0" applyFont="1" applyBorder="1" applyAlignment="1">
      <alignment/>
    </xf>
    <xf numFmtId="0" fontId="7" fillId="0" borderId="3" xfId="0" applyFont="1" applyBorder="1" applyAlignment="1">
      <alignment/>
    </xf>
    <xf numFmtId="0" fontId="7" fillId="0" borderId="0" xfId="0" applyFont="1" applyFill="1" applyBorder="1" applyAlignment="1">
      <alignment/>
    </xf>
    <xf numFmtId="0" fontId="7" fillId="0" borderId="1" xfId="0" applyFont="1" applyFill="1" applyBorder="1" applyAlignment="1">
      <alignment/>
    </xf>
    <xf numFmtId="0" fontId="0" fillId="0" borderId="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horizontal="right"/>
    </xf>
    <xf numFmtId="49" fontId="0" fillId="0" borderId="0" xfId="0" applyNumberFormat="1" applyFont="1" applyBorder="1" applyAlignment="1">
      <alignment horizontal="lef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xf>
    <xf numFmtId="0" fontId="0" fillId="22" borderId="0" xfId="0" applyFont="1" applyFill="1" applyBorder="1" applyAlignment="1">
      <alignment/>
    </xf>
    <xf numFmtId="0" fontId="0" fillId="22"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wrapText="1"/>
    </xf>
    <xf numFmtId="1" fontId="0" fillId="0" borderId="0" xfId="0" applyNumberFormat="1" applyFont="1" applyBorder="1" applyAlignment="1">
      <alignment horizontal="right" vertical="center"/>
    </xf>
    <xf numFmtId="0" fontId="0" fillId="0" borderId="0" xfId="0" applyFont="1" applyBorder="1" applyAlignment="1">
      <alignment horizontal="left" vertical="center"/>
    </xf>
    <xf numFmtId="49" fontId="0" fillId="0" borderId="0" xfId="0" applyNumberFormat="1" applyFont="1" applyBorder="1" applyAlignment="1">
      <alignment horizontal="left" vertical="center"/>
    </xf>
    <xf numFmtId="0" fontId="0" fillId="0" borderId="0" xfId="0" applyBorder="1" applyAlignment="1">
      <alignment horizontal="left" wrapText="1"/>
    </xf>
    <xf numFmtId="0" fontId="0" fillId="0" borderId="0" xfId="0" applyFont="1" applyFill="1" applyBorder="1" applyAlignment="1">
      <alignment/>
    </xf>
    <xf numFmtId="0" fontId="0" fillId="0" borderId="0" xfId="0" applyBorder="1" applyAlignment="1">
      <alignment horizontal="left"/>
    </xf>
    <xf numFmtId="0" fontId="7" fillId="10" borderId="0" xfId="0" applyFont="1" applyFill="1" applyBorder="1" applyAlignment="1">
      <alignment/>
    </xf>
    <xf numFmtId="0" fontId="0" fillId="23" borderId="0" xfId="0" applyFill="1" applyBorder="1" applyAlignment="1">
      <alignment/>
    </xf>
    <xf numFmtId="49" fontId="0"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0" fillId="0" borderId="0" xfId="0" applyFill="1" applyBorder="1" applyAlignment="1">
      <alignment/>
    </xf>
    <xf numFmtId="49" fontId="0" fillId="0" borderId="0" xfId="0" applyNumberFormat="1" applyBorder="1" applyAlignment="1">
      <alignment horizontal="left"/>
    </xf>
    <xf numFmtId="1" fontId="0" fillId="0" borderId="0" xfId="0" applyNumberFormat="1" applyFont="1" applyAlignment="1">
      <alignment/>
    </xf>
    <xf numFmtId="0" fontId="11" fillId="0" borderId="0" xfId="0" applyFont="1" applyAlignment="1">
      <alignment/>
    </xf>
    <xf numFmtId="0" fontId="1" fillId="0" borderId="0" xfId="0" applyFont="1" applyBorder="1" applyAlignment="1">
      <alignment horizontal="left"/>
    </xf>
    <xf numFmtId="0" fontId="1" fillId="0" borderId="3" xfId="0" applyFont="1" applyBorder="1" applyAlignment="1">
      <alignment horizontal="left"/>
    </xf>
    <xf numFmtId="14" fontId="0" fillId="0" borderId="0" xfId="0" applyNumberFormat="1" applyBorder="1" applyAlignment="1">
      <alignment horizontal="left"/>
    </xf>
    <xf numFmtId="0" fontId="0" fillId="0" borderId="0" xfId="0" applyAlignment="1">
      <alignment horizontal="left"/>
    </xf>
    <xf numFmtId="0" fontId="1" fillId="0" borderId="1" xfId="0" applyFont="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C564"/>
  <sheetViews>
    <sheetView tabSelected="1" workbookViewId="0" topLeftCell="A1">
      <pane ySplit="1275" topLeftCell="BM416" activePane="bottomLeft" state="split"/>
      <selection pane="topLeft" activeCell="A1" sqref="A1"/>
      <selection pane="bottomLeft" activeCell="K421" sqref="K421"/>
    </sheetView>
  </sheetViews>
  <sheetFormatPr defaultColWidth="9.140625" defaultRowHeight="12.75"/>
  <cols>
    <col min="1" max="1" width="17.28125" style="1" customWidth="1"/>
    <col min="2" max="2" width="11.140625" style="1" customWidth="1"/>
    <col min="3" max="3" width="3.57421875" style="1" customWidth="1"/>
    <col min="4" max="4" width="24.28125" style="1" customWidth="1"/>
    <col min="5" max="5" width="42.421875" style="2" customWidth="1"/>
    <col min="6" max="6" width="13.00390625" style="112" customWidth="1"/>
    <col min="7" max="7" width="9.57421875" style="2" customWidth="1"/>
    <col min="8" max="8" width="7.7109375" style="44" customWidth="1"/>
    <col min="9" max="9" width="6.00390625" style="2" customWidth="1"/>
    <col min="10" max="10" width="10.00390625" style="139" customWidth="1"/>
    <col min="11" max="11" width="7.140625" style="4" customWidth="1"/>
    <col min="12" max="12" width="10.140625" style="4" customWidth="1"/>
    <col min="13" max="13" width="5.8515625" style="1" customWidth="1"/>
    <col min="14" max="14" width="7.7109375" style="1" customWidth="1"/>
    <col min="15" max="15" width="4.28125" style="1" customWidth="1"/>
    <col min="16" max="22" width="2.7109375" style="1" customWidth="1"/>
    <col min="23" max="23" width="2.7109375" style="56" customWidth="1"/>
    <col min="24" max="33" width="2.7109375" style="1" customWidth="1"/>
    <col min="34" max="34" width="3.140625" style="1" customWidth="1"/>
    <col min="35" max="35" width="3.28125" style="60" customWidth="1"/>
    <col min="36" max="46" width="2.7109375" style="1" customWidth="1"/>
    <col min="47" max="47" width="2.7109375" style="60" customWidth="1"/>
    <col min="48" max="58" width="2.7109375" style="1" customWidth="1"/>
    <col min="59" max="59" width="2.7109375" style="60" customWidth="1"/>
    <col min="60" max="70" width="2.7109375" style="1" customWidth="1"/>
    <col min="71" max="71" width="2.7109375" style="60" customWidth="1"/>
    <col min="72" max="82" width="2.7109375" style="1" customWidth="1"/>
    <col min="83" max="83" width="2.7109375" style="60" customWidth="1"/>
    <col min="84" max="84" width="2.7109375" style="134" customWidth="1"/>
    <col min="85" max="95" width="2.7109375" style="1" customWidth="1"/>
    <col min="96" max="96" width="3.140625" style="1" customWidth="1"/>
    <col min="97" max="107" width="2.7109375" style="1" customWidth="1"/>
    <col min="108" max="16384" width="9.00390625" style="1" customWidth="1"/>
  </cols>
  <sheetData>
    <row r="1" spans="1:17" ht="12.75">
      <c r="A1" s="5" t="s">
        <v>1194</v>
      </c>
      <c r="B1" s="5" t="s">
        <v>1195</v>
      </c>
      <c r="C1" s="5"/>
      <c r="D1" s="20"/>
      <c r="O1" s="189">
        <v>36618</v>
      </c>
      <c r="P1" s="190"/>
      <c r="Q1" s="190"/>
    </row>
    <row r="2" spans="1:83" ht="12.75">
      <c r="A2" s="4" t="s">
        <v>1101</v>
      </c>
      <c r="B2" s="5"/>
      <c r="C2" s="5"/>
      <c r="D2" s="20"/>
      <c r="O2" s="111" t="s">
        <v>1325</v>
      </c>
      <c r="R2" s="20"/>
      <c r="S2" s="20"/>
      <c r="T2" s="20"/>
      <c r="U2" s="20"/>
      <c r="V2" s="20"/>
      <c r="W2" s="148"/>
      <c r="X2" s="20"/>
      <c r="Y2" s="20"/>
      <c r="Z2" s="20"/>
      <c r="AA2" s="20"/>
      <c r="AB2" s="20"/>
      <c r="AC2" s="20"/>
      <c r="AD2" s="20"/>
      <c r="AE2" s="20"/>
      <c r="AF2" s="20"/>
      <c r="AG2" s="20"/>
      <c r="AH2" s="20"/>
      <c r="AI2" s="148"/>
      <c r="AJ2" s="20"/>
      <c r="AK2" s="20"/>
      <c r="AL2" s="20"/>
      <c r="AM2" s="20"/>
      <c r="AN2" s="20"/>
      <c r="AO2" s="20"/>
      <c r="AP2" s="20"/>
      <c r="AQ2" s="20"/>
      <c r="AR2" s="20"/>
      <c r="AS2" s="20"/>
      <c r="AT2" s="20"/>
      <c r="AU2" s="148"/>
      <c r="AV2" s="4"/>
      <c r="AW2" s="4"/>
      <c r="AX2" s="4"/>
      <c r="AY2" s="4"/>
      <c r="AZ2" s="4"/>
      <c r="BA2" s="4"/>
      <c r="BB2" s="4"/>
      <c r="BC2" s="4"/>
      <c r="BD2" s="4"/>
      <c r="BE2" s="4"/>
      <c r="BF2" s="4"/>
      <c r="BG2" s="69"/>
      <c r="BH2" s="4"/>
      <c r="BI2" s="4"/>
      <c r="BJ2" s="4"/>
      <c r="BK2" s="4"/>
      <c r="BL2" s="4"/>
      <c r="BM2" s="4"/>
      <c r="BN2" s="4"/>
      <c r="BO2" s="4"/>
      <c r="BP2" s="4"/>
      <c r="BQ2" s="4"/>
      <c r="BR2" s="4"/>
      <c r="BS2" s="69"/>
      <c r="BT2" s="4"/>
      <c r="BU2" s="4"/>
      <c r="BV2" s="4"/>
      <c r="BW2" s="4"/>
      <c r="BX2" s="4"/>
      <c r="BY2" s="4"/>
      <c r="BZ2" s="4"/>
      <c r="CA2" s="4"/>
      <c r="CB2" s="4"/>
      <c r="CC2" s="4"/>
      <c r="CD2" s="4"/>
      <c r="CE2" s="69"/>
    </row>
    <row r="3" spans="1:107" s="5" customFormat="1" ht="12.75">
      <c r="A3" s="5" t="s">
        <v>1233</v>
      </c>
      <c r="B3" s="5" t="s">
        <v>419</v>
      </c>
      <c r="C3" s="5" t="s">
        <v>912</v>
      </c>
      <c r="D3" s="5" t="s">
        <v>420</v>
      </c>
      <c r="E3" s="6" t="s">
        <v>421</v>
      </c>
      <c r="F3" s="113" t="s">
        <v>1310</v>
      </c>
      <c r="G3" s="6" t="s">
        <v>422</v>
      </c>
      <c r="H3" s="45" t="s">
        <v>981</v>
      </c>
      <c r="I3" s="6" t="s">
        <v>423</v>
      </c>
      <c r="J3" s="140" t="s">
        <v>424</v>
      </c>
      <c r="K3" s="5" t="s">
        <v>425</v>
      </c>
      <c r="L3" s="5" t="s">
        <v>1062</v>
      </c>
      <c r="M3" s="5" t="s">
        <v>1032</v>
      </c>
      <c r="N3" s="192">
        <v>1631</v>
      </c>
      <c r="O3" s="192"/>
      <c r="P3" s="192"/>
      <c r="Q3" s="192"/>
      <c r="R3" s="192"/>
      <c r="S3" s="192"/>
      <c r="T3" s="192"/>
      <c r="U3" s="192"/>
      <c r="V3" s="192"/>
      <c r="W3" s="193"/>
      <c r="X3" s="187">
        <v>1632</v>
      </c>
      <c r="Y3" s="187"/>
      <c r="Z3" s="187"/>
      <c r="AA3" s="187"/>
      <c r="AB3" s="187"/>
      <c r="AC3" s="187"/>
      <c r="AD3" s="187"/>
      <c r="AE3" s="187"/>
      <c r="AF3" s="187"/>
      <c r="AG3" s="187"/>
      <c r="AH3" s="187"/>
      <c r="AI3" s="191"/>
      <c r="AJ3" s="187">
        <v>1633</v>
      </c>
      <c r="AK3" s="187"/>
      <c r="AL3" s="187"/>
      <c r="AM3" s="187"/>
      <c r="AN3" s="187"/>
      <c r="AO3" s="187"/>
      <c r="AP3" s="187"/>
      <c r="AQ3" s="187"/>
      <c r="AR3" s="187"/>
      <c r="AS3" s="187"/>
      <c r="AT3" s="187"/>
      <c r="AU3" s="191"/>
      <c r="AV3" s="187">
        <v>1634</v>
      </c>
      <c r="AW3" s="187"/>
      <c r="AX3" s="187"/>
      <c r="AY3" s="187"/>
      <c r="AZ3" s="187"/>
      <c r="BA3" s="187"/>
      <c r="BB3" s="187"/>
      <c r="BC3" s="187"/>
      <c r="BD3" s="187"/>
      <c r="BE3" s="187"/>
      <c r="BF3" s="187"/>
      <c r="BG3" s="191"/>
      <c r="BH3" s="187">
        <v>1635</v>
      </c>
      <c r="BI3" s="187"/>
      <c r="BJ3" s="187"/>
      <c r="BK3" s="187"/>
      <c r="BL3" s="187"/>
      <c r="BM3" s="187"/>
      <c r="BN3" s="187"/>
      <c r="BO3" s="187"/>
      <c r="BP3" s="187"/>
      <c r="BQ3" s="187"/>
      <c r="BR3" s="187"/>
      <c r="BS3" s="191"/>
      <c r="BT3" s="187">
        <v>1636</v>
      </c>
      <c r="BU3" s="187"/>
      <c r="BV3" s="187"/>
      <c r="BW3" s="187"/>
      <c r="BX3" s="187"/>
      <c r="BY3" s="187"/>
      <c r="BZ3" s="187"/>
      <c r="CA3" s="187"/>
      <c r="CB3" s="187"/>
      <c r="CC3" s="187"/>
      <c r="CD3" s="187"/>
      <c r="CE3" s="187"/>
      <c r="CF3" s="188">
        <v>1637</v>
      </c>
      <c r="CG3" s="187"/>
      <c r="CH3" s="187"/>
      <c r="CI3" s="187"/>
      <c r="CJ3" s="187"/>
      <c r="CK3" s="187"/>
      <c r="CL3" s="187"/>
      <c r="CM3" s="187"/>
      <c r="CN3" s="187"/>
      <c r="CO3" s="187"/>
      <c r="CP3" s="187"/>
      <c r="CQ3" s="187"/>
      <c r="CR3" s="187">
        <v>1638</v>
      </c>
      <c r="CS3" s="187"/>
      <c r="CT3" s="187"/>
      <c r="CU3" s="187"/>
      <c r="CV3" s="187"/>
      <c r="CW3" s="187"/>
      <c r="CX3" s="187"/>
      <c r="CY3" s="187"/>
      <c r="CZ3" s="187"/>
      <c r="DA3" s="187"/>
      <c r="DB3" s="187"/>
      <c r="DC3" s="187"/>
    </row>
    <row r="4" spans="1:107" s="5" customFormat="1" ht="12.75">
      <c r="A4" s="5" t="s">
        <v>911</v>
      </c>
      <c r="B4" s="5" t="s">
        <v>426</v>
      </c>
      <c r="E4" s="6"/>
      <c r="F4" s="113" t="s">
        <v>1311</v>
      </c>
      <c r="G4" s="6" t="s">
        <v>427</v>
      </c>
      <c r="H4" s="45" t="s">
        <v>982</v>
      </c>
      <c r="I4" s="6" t="s">
        <v>427</v>
      </c>
      <c r="J4" s="140"/>
      <c r="M4" s="5" t="s">
        <v>1033</v>
      </c>
      <c r="N4" s="5" t="s">
        <v>428</v>
      </c>
      <c r="O4" s="5" t="s">
        <v>429</v>
      </c>
      <c r="P4" s="5" t="s">
        <v>430</v>
      </c>
      <c r="Q4" s="5" t="s">
        <v>431</v>
      </c>
      <c r="R4" s="5" t="s">
        <v>432</v>
      </c>
      <c r="S4" s="5" t="s">
        <v>433</v>
      </c>
      <c r="T4" s="5" t="s">
        <v>434</v>
      </c>
      <c r="U4" s="5" t="s">
        <v>435</v>
      </c>
      <c r="V4" s="5" t="s">
        <v>436</v>
      </c>
      <c r="W4" s="57" t="s">
        <v>437</v>
      </c>
      <c r="X4" s="5" t="s">
        <v>438</v>
      </c>
      <c r="Y4" s="5" t="s">
        <v>439</v>
      </c>
      <c r="Z4" s="5" t="s">
        <v>440</v>
      </c>
      <c r="AA4" s="5" t="s">
        <v>441</v>
      </c>
      <c r="AB4" s="5" t="s">
        <v>442</v>
      </c>
      <c r="AC4" s="5" t="s">
        <v>443</v>
      </c>
      <c r="AD4" s="5" t="s">
        <v>444</v>
      </c>
      <c r="AE4" s="5" t="s">
        <v>445</v>
      </c>
      <c r="AF4" s="5" t="s">
        <v>446</v>
      </c>
      <c r="AG4" s="5" t="s">
        <v>447</v>
      </c>
      <c r="AH4" s="5" t="s">
        <v>448</v>
      </c>
      <c r="AI4" s="61" t="s">
        <v>453</v>
      </c>
      <c r="AJ4" s="5" t="s">
        <v>454</v>
      </c>
      <c r="AK4" s="5" t="s">
        <v>455</v>
      </c>
      <c r="AL4" s="5" t="s">
        <v>456</v>
      </c>
      <c r="AM4" s="5" t="s">
        <v>457</v>
      </c>
      <c r="AN4" s="5" t="s">
        <v>458</v>
      </c>
      <c r="AO4" s="5" t="s">
        <v>459</v>
      </c>
      <c r="AP4" s="5" t="s">
        <v>460</v>
      </c>
      <c r="AQ4" s="5" t="s">
        <v>461</v>
      </c>
      <c r="AR4" s="5" t="s">
        <v>462</v>
      </c>
      <c r="AS4" s="5" t="s">
        <v>463</v>
      </c>
      <c r="AT4" s="5" t="s">
        <v>464</v>
      </c>
      <c r="AU4" s="61" t="s">
        <v>465</v>
      </c>
      <c r="AV4" s="5" t="s">
        <v>466</v>
      </c>
      <c r="AW4" s="5" t="s">
        <v>467</v>
      </c>
      <c r="AX4" s="5" t="s">
        <v>468</v>
      </c>
      <c r="AY4" s="5" t="s">
        <v>469</v>
      </c>
      <c r="AZ4" s="5" t="s">
        <v>470</v>
      </c>
      <c r="BA4" s="5" t="s">
        <v>471</v>
      </c>
      <c r="BB4" s="5" t="s">
        <v>472</v>
      </c>
      <c r="BC4" s="5" t="s">
        <v>473</v>
      </c>
      <c r="BD4" s="5" t="s">
        <v>474</v>
      </c>
      <c r="BE4" s="5" t="s">
        <v>475</v>
      </c>
      <c r="BF4" s="5" t="s">
        <v>476</v>
      </c>
      <c r="BG4" s="61" t="s">
        <v>477</v>
      </c>
      <c r="BH4" s="5" t="s">
        <v>478</v>
      </c>
      <c r="BI4" s="5" t="s">
        <v>479</v>
      </c>
      <c r="BJ4" s="5" t="s">
        <v>480</v>
      </c>
      <c r="BK4" s="5" t="s">
        <v>481</v>
      </c>
      <c r="BL4" s="5" t="s">
        <v>482</v>
      </c>
      <c r="BM4" s="5" t="s">
        <v>483</v>
      </c>
      <c r="BN4" s="5" t="s">
        <v>484</v>
      </c>
      <c r="BO4" s="5" t="s">
        <v>485</v>
      </c>
      <c r="BP4" s="5" t="s">
        <v>486</v>
      </c>
      <c r="BQ4" s="5" t="s">
        <v>487</v>
      </c>
      <c r="BR4" s="5" t="s">
        <v>488</v>
      </c>
      <c r="BS4" s="61" t="s">
        <v>489</v>
      </c>
      <c r="BT4" s="5" t="s">
        <v>490</v>
      </c>
      <c r="BU4" s="5" t="s">
        <v>491</v>
      </c>
      <c r="BV4" s="5" t="s">
        <v>492</v>
      </c>
      <c r="BW4" s="5" t="s">
        <v>493</v>
      </c>
      <c r="BX4" s="5" t="s">
        <v>494</v>
      </c>
      <c r="BY4" s="5" t="s">
        <v>495</v>
      </c>
      <c r="BZ4" s="5" t="s">
        <v>496</v>
      </c>
      <c r="CA4" s="5" t="s">
        <v>497</v>
      </c>
      <c r="CB4" s="5" t="s">
        <v>498</v>
      </c>
      <c r="CC4" s="5" t="s">
        <v>499</v>
      </c>
      <c r="CD4" s="5" t="s">
        <v>500</v>
      </c>
      <c r="CE4" s="61" t="s">
        <v>501</v>
      </c>
      <c r="CF4" s="135" t="s">
        <v>438</v>
      </c>
      <c r="CG4" s="5" t="s">
        <v>439</v>
      </c>
      <c r="CH4" s="5" t="s">
        <v>440</v>
      </c>
      <c r="CI4" s="5" t="s">
        <v>441</v>
      </c>
      <c r="CJ4" s="5" t="s">
        <v>430</v>
      </c>
      <c r="CK4" s="5" t="s">
        <v>431</v>
      </c>
      <c r="CL4" s="5" t="s">
        <v>432</v>
      </c>
      <c r="CM4" s="5" t="s">
        <v>433</v>
      </c>
      <c r="CN4" s="5" t="s">
        <v>434</v>
      </c>
      <c r="CO4" s="5" t="s">
        <v>435</v>
      </c>
      <c r="CP4" s="5" t="s">
        <v>436</v>
      </c>
      <c r="CQ4" s="5" t="s">
        <v>437</v>
      </c>
      <c r="CR4" s="5" t="s">
        <v>438</v>
      </c>
      <c r="CS4" s="5" t="s">
        <v>439</v>
      </c>
      <c r="CT4" s="5" t="s">
        <v>440</v>
      </c>
      <c r="CU4" s="5" t="s">
        <v>441</v>
      </c>
      <c r="CV4" s="5" t="s">
        <v>430</v>
      </c>
      <c r="CW4" s="5" t="s">
        <v>431</v>
      </c>
      <c r="CX4" s="5" t="s">
        <v>432</v>
      </c>
      <c r="CY4" s="5" t="s">
        <v>433</v>
      </c>
      <c r="CZ4" s="5" t="s">
        <v>434</v>
      </c>
      <c r="DA4" s="5" t="s">
        <v>435</v>
      </c>
      <c r="DB4" s="5" t="s">
        <v>436</v>
      </c>
      <c r="DC4" s="5" t="s">
        <v>437</v>
      </c>
    </row>
    <row r="5" spans="1:70" ht="12.75">
      <c r="A5" s="40" t="str">
        <f aca="true" t="shared" si="0" ref="A5:A68">TRIM(G5)&amp;"-"&amp;B5&amp;"-"&amp;H5</f>
        <v>GG4P-Flint-00</v>
      </c>
      <c r="B5" s="20" t="s">
        <v>515</v>
      </c>
      <c r="C5" s="20" t="s">
        <v>1230</v>
      </c>
      <c r="D5" s="20" t="s">
        <v>516</v>
      </c>
      <c r="E5" s="21" t="s">
        <v>11</v>
      </c>
      <c r="F5" s="114">
        <v>7250</v>
      </c>
      <c r="G5" s="21" t="s">
        <v>12</v>
      </c>
      <c r="H5" s="46" t="s">
        <v>1010</v>
      </c>
      <c r="J5" s="139">
        <v>341101</v>
      </c>
      <c r="K5" s="4">
        <v>341102</v>
      </c>
      <c r="L5" s="4">
        <f>(12*(QUOTIENT(K5,10000)-31))+MOD(QUOTIENT(K5,100),100)+MOD(K5,100)-1</f>
        <v>48</v>
      </c>
      <c r="M5" s="1">
        <f>INT(K5/100)+(100*INT((MOD(K5,100)-1)/12))+MOD(MOD(K5,100)-1,12)</f>
        <v>3412</v>
      </c>
      <c r="BF5" s="51"/>
      <c r="BG5" s="109"/>
      <c r="BP5" s="79"/>
      <c r="BQ5" s="11"/>
      <c r="BR5" s="11"/>
    </row>
    <row r="6" spans="1:29" ht="12.75">
      <c r="A6" s="180" t="str">
        <f t="shared" si="0"/>
        <v>RAM-Flint-01</v>
      </c>
      <c r="B6" s="4" t="s">
        <v>515</v>
      </c>
      <c r="C6" s="20" t="s">
        <v>1231</v>
      </c>
      <c r="D6" s="20" t="s">
        <v>516</v>
      </c>
      <c r="E6" s="21" t="s">
        <v>804</v>
      </c>
      <c r="F6" s="114">
        <v>1336</v>
      </c>
      <c r="G6" s="21" t="s">
        <v>888</v>
      </c>
      <c r="H6" s="46" t="s">
        <v>983</v>
      </c>
      <c r="J6" s="139">
        <v>310601</v>
      </c>
      <c r="K6" s="4">
        <v>310601</v>
      </c>
      <c r="L6" s="4">
        <f>(12*(QUOTIENT(K6,10000)-31))+MOD(QUOTIENT(K6,100),100)+MOD(K6,100)-1</f>
        <v>6</v>
      </c>
      <c r="M6" s="1">
        <f>3100+(100*QUOTIENT(L6-1,12))+MOD(L6-1,12)+1</f>
        <v>3106</v>
      </c>
      <c r="P6" s="11"/>
      <c r="Q6" s="87"/>
      <c r="R6" s="11"/>
      <c r="S6" s="11"/>
      <c r="T6" s="11"/>
      <c r="U6" s="11"/>
      <c r="V6" s="11"/>
      <c r="W6" s="59"/>
      <c r="X6" s="11"/>
      <c r="Y6" s="11"/>
      <c r="Z6" s="11"/>
      <c r="AA6" s="11"/>
      <c r="AB6" s="11"/>
      <c r="AC6" s="11"/>
    </row>
    <row r="7" spans="1:22" ht="12.75">
      <c r="A7" s="180" t="str">
        <f t="shared" si="0"/>
        <v>RAM-Huff-02</v>
      </c>
      <c r="B7" s="1" t="s">
        <v>539</v>
      </c>
      <c r="C7" s="20" t="s">
        <v>1231</v>
      </c>
      <c r="D7" s="1" t="s">
        <v>540</v>
      </c>
      <c r="E7" s="2" t="s">
        <v>541</v>
      </c>
      <c r="F7" s="112">
        <v>4586</v>
      </c>
      <c r="G7" s="2" t="s">
        <v>888</v>
      </c>
      <c r="H7" s="46" t="s">
        <v>984</v>
      </c>
      <c r="J7" s="139">
        <v>310601</v>
      </c>
      <c r="K7" s="4">
        <v>310903</v>
      </c>
      <c r="L7" s="4">
        <f>(12*(QUOTIENT(K7,10000)-31))+MOD(QUOTIENT(K7,100),100)+MOD(K7,100)-1</f>
        <v>11</v>
      </c>
      <c r="M7" s="1">
        <f>3100+(100*QUOTIENT(L7-1,12))+MOD(L7-1,12)+1</f>
        <v>3111</v>
      </c>
      <c r="Q7" s="7"/>
      <c r="R7" s="8"/>
      <c r="S7" s="8"/>
      <c r="T7" s="12"/>
      <c r="U7" s="12"/>
      <c r="V7" s="12"/>
    </row>
    <row r="8" spans="1:33" ht="12.75">
      <c r="A8" s="180" t="str">
        <f t="shared" si="0"/>
        <v>RAM-Flint-03</v>
      </c>
      <c r="B8" s="4" t="s">
        <v>515</v>
      </c>
      <c r="C8" s="20" t="s">
        <v>1231</v>
      </c>
      <c r="D8" s="20" t="s">
        <v>516</v>
      </c>
      <c r="E8" s="21" t="s">
        <v>805</v>
      </c>
      <c r="F8" s="114">
        <v>668</v>
      </c>
      <c r="G8" s="21" t="s">
        <v>888</v>
      </c>
      <c r="H8" s="46" t="s">
        <v>985</v>
      </c>
      <c r="J8" s="139">
        <v>310903</v>
      </c>
      <c r="K8" s="4">
        <v>310903</v>
      </c>
      <c r="L8" s="4">
        <f>(12*(QUOTIENT(K8,10000)-31))+MOD(QUOTIENT(K8,100),100)+MOD(K8,100)-1</f>
        <v>11</v>
      </c>
      <c r="M8" s="1">
        <f>3100+(100*QUOTIENT(L8-1,12))+MOD(L8-1,12)+1</f>
        <v>3111</v>
      </c>
      <c r="Q8" s="11"/>
      <c r="R8" s="11"/>
      <c r="S8" s="11"/>
      <c r="T8" s="88"/>
      <c r="U8" s="88"/>
      <c r="V8" s="88"/>
      <c r="W8" s="59"/>
      <c r="X8" s="11"/>
      <c r="Y8" s="11"/>
      <c r="Z8" s="11"/>
      <c r="AA8" s="11"/>
      <c r="AB8" s="11"/>
      <c r="AC8" s="11"/>
      <c r="AD8" s="11"/>
      <c r="AE8" s="11"/>
      <c r="AF8" s="11"/>
      <c r="AG8" s="11"/>
    </row>
    <row r="9" spans="1:31" ht="12.75">
      <c r="A9" s="180" t="str">
        <f t="shared" si="0"/>
        <v>RAM-Huff-04</v>
      </c>
      <c r="B9" s="1" t="s">
        <v>569</v>
      </c>
      <c r="C9" s="20" t="s">
        <v>1231</v>
      </c>
      <c r="D9" s="1" t="s">
        <v>570</v>
      </c>
      <c r="E9" s="2" t="s">
        <v>571</v>
      </c>
      <c r="F9" s="112">
        <v>4560</v>
      </c>
      <c r="G9" s="2" t="s">
        <v>888</v>
      </c>
      <c r="H9" s="46" t="s">
        <v>986</v>
      </c>
      <c r="J9" s="139">
        <v>310903</v>
      </c>
      <c r="K9" s="4">
        <v>320603</v>
      </c>
      <c r="L9" s="4">
        <f>(12*(QUOTIENT(K9,10000)-31))+MOD(QUOTIENT(K9,100),100)+MOD(K9,100)-1</f>
        <v>20</v>
      </c>
      <c r="M9" s="1">
        <f>3100+(100*QUOTIENT(L9-1,12))+MOD(L9-1,12)+1</f>
        <v>3208</v>
      </c>
      <c r="T9" s="13"/>
      <c r="U9" s="13"/>
      <c r="V9" s="13"/>
      <c r="W9" s="58"/>
      <c r="X9" s="8"/>
      <c r="Y9" s="8"/>
      <c r="Z9" s="8"/>
      <c r="AA9" s="8"/>
      <c r="AB9" s="8"/>
      <c r="AC9" s="12"/>
      <c r="AD9" s="12"/>
      <c r="AE9" s="12"/>
    </row>
    <row r="10" spans="1:49" ht="12.75">
      <c r="A10" s="180" t="str">
        <f t="shared" si="0"/>
        <v>RAM-Flint-05</v>
      </c>
      <c r="B10" s="4" t="s">
        <v>515</v>
      </c>
      <c r="C10" s="20" t="s">
        <v>1231</v>
      </c>
      <c r="D10" s="20" t="s">
        <v>516</v>
      </c>
      <c r="E10" s="21" t="s">
        <v>806</v>
      </c>
      <c r="F10" s="114">
        <v>980</v>
      </c>
      <c r="G10" s="21" t="s">
        <v>888</v>
      </c>
      <c r="H10" s="46" t="s">
        <v>987</v>
      </c>
      <c r="J10" s="139">
        <v>320903</v>
      </c>
      <c r="K10" s="4">
        <v>320903</v>
      </c>
      <c r="L10" s="4">
        <f>(12*(QUOTIENT(K10,10000)-31))+MOD(QUOTIENT(K10,100),100)+MOD(K10,100)-1</f>
        <v>23</v>
      </c>
      <c r="M10" s="1">
        <f>3100+(100*QUOTIENT(L10-1,12))+MOD(L10-1,12)+1</f>
        <v>3211</v>
      </c>
      <c r="AE10" s="11"/>
      <c r="AF10" s="90"/>
      <c r="AG10" s="87"/>
      <c r="AH10" s="87"/>
      <c r="AI10" s="66"/>
      <c r="AJ10" s="11"/>
      <c r="AK10" s="11"/>
      <c r="AL10" s="11"/>
      <c r="AM10" s="11"/>
      <c r="AN10" s="11"/>
      <c r="AO10" s="11"/>
      <c r="AP10" s="11"/>
      <c r="AQ10" s="11"/>
      <c r="AR10" s="11"/>
      <c r="AS10" s="11"/>
      <c r="AT10" s="11"/>
      <c r="AU10" s="66"/>
      <c r="AV10" s="11"/>
      <c r="AW10" s="11"/>
    </row>
    <row r="11" spans="1:22" ht="12.75">
      <c r="A11" s="180" t="str">
        <f t="shared" si="0"/>
        <v>RAM-Goodlett-06</v>
      </c>
      <c r="B11" s="1" t="s">
        <v>537</v>
      </c>
      <c r="C11" s="20" t="s">
        <v>1231</v>
      </c>
      <c r="D11" s="1" t="s">
        <v>538</v>
      </c>
      <c r="E11" s="21" t="s">
        <v>865</v>
      </c>
      <c r="F11" s="114">
        <v>11724</v>
      </c>
      <c r="G11" s="2" t="s">
        <v>888</v>
      </c>
      <c r="H11" s="46" t="s">
        <v>988</v>
      </c>
      <c r="J11" s="139">
        <v>310601</v>
      </c>
      <c r="K11" s="4">
        <v>310903</v>
      </c>
      <c r="L11" s="4">
        <f>(12*(QUOTIENT(K11,10000)-31))+MOD(QUOTIENT(K11,100),100)+MOD(K11,100)-1</f>
        <v>11</v>
      </c>
      <c r="M11" s="1">
        <f>3100+(100*QUOTIENT(L11-1,12))+MOD(L11-1,12)+1</f>
        <v>3111</v>
      </c>
      <c r="Q11" s="7"/>
      <c r="R11" s="8"/>
      <c r="S11" s="8"/>
      <c r="T11" s="12"/>
      <c r="U11" s="12"/>
      <c r="V11" s="12"/>
    </row>
    <row r="12" spans="1:52" ht="12.75">
      <c r="A12" s="180" t="str">
        <f t="shared" si="0"/>
        <v>RAM-Various-07</v>
      </c>
      <c r="B12" s="1" t="s">
        <v>572</v>
      </c>
      <c r="C12" s="20" t="s">
        <v>1231</v>
      </c>
      <c r="D12" s="1" t="s">
        <v>573</v>
      </c>
      <c r="E12" s="2" t="s">
        <v>574</v>
      </c>
      <c r="F12" s="112">
        <v>1813</v>
      </c>
      <c r="G12" s="2" t="s">
        <v>888</v>
      </c>
      <c r="H12" s="46" t="s">
        <v>989</v>
      </c>
      <c r="J12" s="139">
        <v>310903</v>
      </c>
      <c r="K12" s="4">
        <v>340303</v>
      </c>
      <c r="L12" s="4">
        <f>(12*(QUOTIENT(K12,10000)-31))+MOD(QUOTIENT(K12,100),100)+MOD(K12,100)-1</f>
        <v>41</v>
      </c>
      <c r="M12" s="1">
        <f>3100+(100*QUOTIENT(L12-1,12))+MOD(L12-1,12)+1</f>
        <v>3405</v>
      </c>
      <c r="T12" s="13"/>
      <c r="U12" s="13"/>
      <c r="V12" s="13"/>
      <c r="W12" s="58"/>
      <c r="X12" s="8"/>
      <c r="Y12" s="8"/>
      <c r="Z12" s="8"/>
      <c r="AA12" s="8"/>
      <c r="AB12" s="8"/>
      <c r="AC12" s="8"/>
      <c r="AD12" s="8"/>
      <c r="AE12" s="8"/>
      <c r="AF12" s="8"/>
      <c r="AG12" s="8"/>
      <c r="AH12" s="8"/>
      <c r="AI12" s="62"/>
      <c r="AJ12" s="8"/>
      <c r="AK12" s="8"/>
      <c r="AL12" s="8"/>
      <c r="AM12" s="8"/>
      <c r="AN12" s="8"/>
      <c r="AO12" s="8"/>
      <c r="AP12" s="8"/>
      <c r="AQ12" s="8"/>
      <c r="AR12" s="8"/>
      <c r="AS12" s="8"/>
      <c r="AT12" s="8"/>
      <c r="AU12" s="62"/>
      <c r="AV12" s="8"/>
      <c r="AW12" s="8"/>
      <c r="AX12" s="12"/>
      <c r="AY12" s="12"/>
      <c r="AZ12" s="12"/>
    </row>
    <row r="13" spans="1:34" ht="12.75">
      <c r="A13" s="180" t="str">
        <f t="shared" si="0"/>
        <v>RAM-Various-07A</v>
      </c>
      <c r="B13" s="1" t="s">
        <v>604</v>
      </c>
      <c r="C13" s="20" t="s">
        <v>1231</v>
      </c>
      <c r="D13" s="1" t="s">
        <v>605</v>
      </c>
      <c r="E13" s="2" t="s">
        <v>606</v>
      </c>
      <c r="F13" s="112">
        <v>1270</v>
      </c>
      <c r="G13" s="2" t="s">
        <v>888</v>
      </c>
      <c r="H13" s="46" t="s">
        <v>1022</v>
      </c>
      <c r="J13" s="139">
        <v>320303</v>
      </c>
      <c r="K13" s="4">
        <v>320903</v>
      </c>
      <c r="L13" s="4">
        <f>(12*(QUOTIENT(K13,10000)-31))+MOD(QUOTIENT(K13,100),100)+MOD(K13,100)-1</f>
        <v>23</v>
      </c>
      <c r="M13" s="1">
        <f>3100+(100*QUOTIENT(L13-1,12))+MOD(L13-1,12)+1</f>
        <v>3211</v>
      </c>
      <c r="Z13" s="13"/>
      <c r="AA13" s="13"/>
      <c r="AB13" s="13"/>
      <c r="AC13" s="8"/>
      <c r="AD13" s="8"/>
      <c r="AE13" s="8"/>
      <c r="AF13" s="12"/>
      <c r="AG13" s="12"/>
      <c r="AH13" s="12"/>
    </row>
    <row r="14" spans="1:47" ht="12.75">
      <c r="A14" s="180" t="str">
        <f t="shared" si="0"/>
        <v>RAM-Offord-08</v>
      </c>
      <c r="B14" s="1" t="s">
        <v>647</v>
      </c>
      <c r="C14" s="20" t="s">
        <v>1231</v>
      </c>
      <c r="D14" s="1" t="s">
        <v>648</v>
      </c>
      <c r="E14" s="21" t="s">
        <v>871</v>
      </c>
      <c r="F14" s="114">
        <v>20841</v>
      </c>
      <c r="G14" s="2" t="s">
        <v>888</v>
      </c>
      <c r="H14" s="46" t="s">
        <v>990</v>
      </c>
      <c r="J14" s="139">
        <v>321201</v>
      </c>
      <c r="K14" s="4">
        <v>331201</v>
      </c>
      <c r="L14" s="4">
        <f>(12*(QUOTIENT(K14,10000)-31))+MOD(QUOTIENT(K14,100),100)+MOD(K14,100)-1</f>
        <v>36</v>
      </c>
      <c r="M14" s="1">
        <f>3100+(100*QUOTIENT(L14-1,12))+MOD(L14-1,12)+1</f>
        <v>3312</v>
      </c>
      <c r="AI14" s="68"/>
      <c r="AJ14" s="8"/>
      <c r="AK14" s="8"/>
      <c r="AL14" s="8"/>
      <c r="AM14" s="8"/>
      <c r="AN14" s="8"/>
      <c r="AO14" s="8"/>
      <c r="AP14" s="8"/>
      <c r="AQ14" s="8"/>
      <c r="AR14" s="8"/>
      <c r="AS14" s="8"/>
      <c r="AT14" s="8"/>
      <c r="AU14" s="71"/>
    </row>
    <row r="15" spans="1:35" ht="12.75">
      <c r="A15" s="180" t="str">
        <f t="shared" si="0"/>
        <v>RAM-DeMarce-09</v>
      </c>
      <c r="B15" s="5" t="s">
        <v>554</v>
      </c>
      <c r="C15" s="20" t="s">
        <v>1231</v>
      </c>
      <c r="D15" s="20" t="s">
        <v>555</v>
      </c>
      <c r="E15" s="21" t="s">
        <v>807</v>
      </c>
      <c r="F15" s="114">
        <v>1764</v>
      </c>
      <c r="G15" s="21" t="s">
        <v>888</v>
      </c>
      <c r="H15" s="46" t="s">
        <v>991</v>
      </c>
      <c r="J15" s="139">
        <v>321201</v>
      </c>
      <c r="K15" s="4">
        <v>321201</v>
      </c>
      <c r="L15" s="4">
        <f>(12*(QUOTIENT(K15,10000)-31))+MOD(QUOTIENT(K15,100),100)+MOD(K15,100)-1</f>
        <v>24</v>
      </c>
      <c r="M15" s="1">
        <f>3100+(100*QUOTIENT(L15-1,12))+MOD(L15-1,12)+1</f>
        <v>3212</v>
      </c>
      <c r="AI15" s="86"/>
    </row>
    <row r="16" spans="1:35" ht="12.75">
      <c r="A16" s="180" t="str">
        <f t="shared" si="0"/>
        <v>RAM-DeMarce-10</v>
      </c>
      <c r="B16" s="5" t="s">
        <v>554</v>
      </c>
      <c r="C16" s="20" t="s">
        <v>1231</v>
      </c>
      <c r="D16" s="20" t="s">
        <v>555</v>
      </c>
      <c r="E16" s="21" t="s">
        <v>808</v>
      </c>
      <c r="F16" s="114">
        <v>4299</v>
      </c>
      <c r="G16" s="21" t="s">
        <v>888</v>
      </c>
      <c r="H16" s="46" t="s">
        <v>992</v>
      </c>
      <c r="J16" s="139">
        <v>321201</v>
      </c>
      <c r="K16" s="4">
        <v>321201</v>
      </c>
      <c r="L16" s="4">
        <f>(12*(QUOTIENT(K16,10000)-31))+MOD(QUOTIENT(K16,100),100)+MOD(K16,100)-1</f>
        <v>24</v>
      </c>
      <c r="M16" s="1">
        <f>3100+(100*QUOTIENT(L16-1,12))+MOD(L16-1,12)+1</f>
        <v>3212</v>
      </c>
      <c r="AI16" s="86"/>
    </row>
    <row r="17" spans="1:36" ht="12.75">
      <c r="A17" s="180" t="str">
        <f t="shared" si="0"/>
        <v>RAM-Flint-11</v>
      </c>
      <c r="B17" s="1" t="s">
        <v>649</v>
      </c>
      <c r="C17" s="20" t="s">
        <v>1231</v>
      </c>
      <c r="D17" s="1" t="s">
        <v>650</v>
      </c>
      <c r="E17" s="21" t="s">
        <v>872</v>
      </c>
      <c r="F17" s="114">
        <v>14758</v>
      </c>
      <c r="G17" s="2" t="s">
        <v>888</v>
      </c>
      <c r="H17" s="46" t="s">
        <v>993</v>
      </c>
      <c r="J17" s="139">
        <v>330101</v>
      </c>
      <c r="K17" s="4">
        <v>330101</v>
      </c>
      <c r="L17" s="4">
        <f>(12*(QUOTIENT(K17,10000)-31))+MOD(QUOTIENT(K17,100),100)+MOD(K17,100)-1</f>
        <v>25</v>
      </c>
      <c r="M17" s="1">
        <f>3100+(100*QUOTIENT(L17-1,12))+MOD(L17-1,12)+1</f>
        <v>3301</v>
      </c>
      <c r="AJ17" s="87"/>
    </row>
    <row r="18" spans="1:44" ht="12.75">
      <c r="A18" s="180" t="str">
        <f t="shared" si="0"/>
        <v>RAM-DeMarce-12</v>
      </c>
      <c r="B18" s="5" t="s">
        <v>554</v>
      </c>
      <c r="C18" s="20" t="s">
        <v>1231</v>
      </c>
      <c r="D18" s="20" t="s">
        <v>555</v>
      </c>
      <c r="E18" s="21" t="s">
        <v>809</v>
      </c>
      <c r="F18" s="114">
        <v>4913</v>
      </c>
      <c r="G18" s="21" t="s">
        <v>888</v>
      </c>
      <c r="H18" s="46" t="s">
        <v>994</v>
      </c>
      <c r="J18" s="139">
        <v>330101</v>
      </c>
      <c r="K18" s="4">
        <v>330901</v>
      </c>
      <c r="L18" s="4">
        <f>(12*(QUOTIENT(K18,10000)-31))+MOD(QUOTIENT(K18,100),100)+MOD(K18,100)-1</f>
        <v>33</v>
      </c>
      <c r="M18" s="1">
        <f>3100+(100*QUOTIENT(L18-1,12))+MOD(L18-1,12)+1</f>
        <v>3309</v>
      </c>
      <c r="AJ18" s="23"/>
      <c r="AK18" s="25"/>
      <c r="AL18" s="25"/>
      <c r="AM18" s="25"/>
      <c r="AN18" s="25"/>
      <c r="AO18" s="25"/>
      <c r="AP18" s="25"/>
      <c r="AQ18" s="25"/>
      <c r="AR18" s="24"/>
    </row>
    <row r="19" spans="1:44" ht="12.75">
      <c r="A19" s="180" t="str">
        <f t="shared" si="0"/>
        <v>RAM-DeMarce-13</v>
      </c>
      <c r="B19" s="5" t="s">
        <v>554</v>
      </c>
      <c r="C19" s="20" t="s">
        <v>1231</v>
      </c>
      <c r="D19" s="20" t="s">
        <v>555</v>
      </c>
      <c r="E19" s="21" t="s">
        <v>875</v>
      </c>
      <c r="F19" s="114">
        <v>5087</v>
      </c>
      <c r="G19" s="21" t="s">
        <v>888</v>
      </c>
      <c r="H19" s="46" t="s">
        <v>995</v>
      </c>
      <c r="J19" s="139">
        <v>330101</v>
      </c>
      <c r="K19" s="4">
        <v>330901</v>
      </c>
      <c r="L19" s="4">
        <f>(12*(QUOTIENT(K19,10000)-31))+MOD(QUOTIENT(K19,100),100)+MOD(K19,100)-1</f>
        <v>33</v>
      </c>
      <c r="M19" s="1">
        <f>3100+(100*QUOTIENT(L19-1,12))+MOD(L19-1,12)+1</f>
        <v>3309</v>
      </c>
      <c r="AJ19" s="23"/>
      <c r="AK19" s="25"/>
      <c r="AL19" s="25"/>
      <c r="AM19" s="25"/>
      <c r="AN19" s="25"/>
      <c r="AO19" s="25"/>
      <c r="AP19" s="25"/>
      <c r="AQ19" s="25"/>
      <c r="AR19" s="24"/>
    </row>
    <row r="20" spans="1:43" ht="12.75">
      <c r="A20" s="180" t="str">
        <f t="shared" si="0"/>
        <v>RAM-DeMarce-14</v>
      </c>
      <c r="B20" s="5" t="s">
        <v>554</v>
      </c>
      <c r="C20" s="20" t="s">
        <v>1231</v>
      </c>
      <c r="D20" s="20" t="s">
        <v>555</v>
      </c>
      <c r="E20" s="21" t="s">
        <v>810</v>
      </c>
      <c r="F20" s="114">
        <v>4506</v>
      </c>
      <c r="G20" s="21" t="s">
        <v>888</v>
      </c>
      <c r="H20" s="46" t="s">
        <v>996</v>
      </c>
      <c r="J20" s="139">
        <v>330401</v>
      </c>
      <c r="K20" s="4">
        <v>330801</v>
      </c>
      <c r="L20" s="4">
        <f>(12*(QUOTIENT(K20,10000)-31))+MOD(QUOTIENT(K20,100),100)+MOD(K20,100)-1</f>
        <v>32</v>
      </c>
      <c r="M20" s="1">
        <f>3100+(100*QUOTIENT(L20-1,12))+MOD(L20-1,12)+1</f>
        <v>3308</v>
      </c>
      <c r="AM20" s="23"/>
      <c r="AN20" s="25"/>
      <c r="AO20" s="25"/>
      <c r="AP20" s="25"/>
      <c r="AQ20" s="24"/>
    </row>
    <row r="21" spans="1:50" ht="12.75">
      <c r="A21" s="180" t="str">
        <f t="shared" si="0"/>
        <v>RAM-DeMarce-15</v>
      </c>
      <c r="B21" s="5" t="s">
        <v>554</v>
      </c>
      <c r="C21" s="20" t="s">
        <v>1231</v>
      </c>
      <c r="D21" s="20" t="s">
        <v>555</v>
      </c>
      <c r="E21" s="21" t="s">
        <v>880</v>
      </c>
      <c r="F21" s="114">
        <v>3505</v>
      </c>
      <c r="G21" s="21" t="s">
        <v>888</v>
      </c>
      <c r="H21" s="46" t="s">
        <v>997</v>
      </c>
      <c r="J21" s="139">
        <v>330701</v>
      </c>
      <c r="K21" s="4">
        <v>330701</v>
      </c>
      <c r="L21" s="4">
        <f>(12*(QUOTIENT(K21,10000)-31))+MOD(QUOTIENT(K21,100),100)+MOD(K21,100)-1</f>
        <v>31</v>
      </c>
      <c r="M21" s="1">
        <f>3100+(100*QUOTIENT(L21-1,12))+MOD(L21-1,12)+1</f>
        <v>3307</v>
      </c>
      <c r="AN21" s="11"/>
      <c r="AO21" s="11"/>
      <c r="AP21" s="87"/>
      <c r="AQ21" s="11"/>
      <c r="AR21" s="11"/>
      <c r="AS21" s="11"/>
      <c r="AT21" s="11"/>
      <c r="AU21" s="66"/>
      <c r="AV21" s="11"/>
      <c r="AW21" s="11"/>
      <c r="AX21" s="11"/>
    </row>
    <row r="22" spans="1:44" ht="12.75">
      <c r="A22" s="180" t="str">
        <f t="shared" si="0"/>
        <v>RAM-Musch-16</v>
      </c>
      <c r="B22" s="1" t="s">
        <v>681</v>
      </c>
      <c r="C22" s="20" t="s">
        <v>1231</v>
      </c>
      <c r="D22" s="1" t="s">
        <v>682</v>
      </c>
      <c r="E22" s="21" t="s">
        <v>902</v>
      </c>
      <c r="F22" s="114">
        <v>3858</v>
      </c>
      <c r="G22" s="2" t="s">
        <v>888</v>
      </c>
      <c r="H22" s="46" t="s">
        <v>998</v>
      </c>
      <c r="J22" s="139">
        <v>330401</v>
      </c>
      <c r="K22" s="4">
        <v>330901</v>
      </c>
      <c r="L22" s="4">
        <f>(12*(QUOTIENT(K22,10000)-31))+MOD(QUOTIENT(K22,100),100)+MOD(K22,100)-1</f>
        <v>33</v>
      </c>
      <c r="M22" s="1">
        <f>3100+(100*QUOTIENT(L22-1,12))+MOD(L22-1,12)+1</f>
        <v>3309</v>
      </c>
      <c r="AM22" s="7"/>
      <c r="AN22" s="8"/>
      <c r="AO22" s="8"/>
      <c r="AP22" s="8"/>
      <c r="AQ22" s="8"/>
      <c r="AR22" s="9"/>
    </row>
    <row r="23" spans="1:58" ht="12.75">
      <c r="A23" s="180" t="str">
        <f t="shared" si="0"/>
        <v>RAM-Flint-17</v>
      </c>
      <c r="B23" s="5" t="s">
        <v>515</v>
      </c>
      <c r="C23" s="20" t="s">
        <v>1231</v>
      </c>
      <c r="D23" s="20" t="s">
        <v>516</v>
      </c>
      <c r="E23" s="21" t="s">
        <v>811</v>
      </c>
      <c r="F23" s="114">
        <v>1439</v>
      </c>
      <c r="G23" s="21" t="s">
        <v>888</v>
      </c>
      <c r="H23" s="46" t="s">
        <v>999</v>
      </c>
      <c r="J23" s="139">
        <v>330901</v>
      </c>
      <c r="K23" s="4">
        <v>330901</v>
      </c>
      <c r="L23" s="4">
        <f>(12*(QUOTIENT(K23,10000)-31))+MOD(QUOTIENT(K23,100),100)+MOD(K23,100)-1</f>
        <v>33</v>
      </c>
      <c r="M23" s="1">
        <f>3100+(100*QUOTIENT(L23-1,12))+MOD(L23-1,12)+1</f>
        <v>3309</v>
      </c>
      <c r="AP23" s="11"/>
      <c r="AQ23" s="11"/>
      <c r="AR23" s="87"/>
      <c r="AS23" s="11"/>
      <c r="AT23" s="11"/>
      <c r="AU23" s="66"/>
      <c r="AV23" s="11"/>
      <c r="AW23" s="11"/>
      <c r="AX23" s="11"/>
      <c r="AY23" s="11"/>
      <c r="AZ23" s="11"/>
      <c r="BA23" s="11"/>
      <c r="BB23" s="11"/>
      <c r="BC23" s="11"/>
      <c r="BD23" s="11"/>
      <c r="BE23" s="11"/>
      <c r="BF23" s="11"/>
    </row>
    <row r="24" spans="1:56" ht="12.75">
      <c r="A24" s="180" t="str">
        <f t="shared" si="0"/>
        <v>RAM-Flint-18</v>
      </c>
      <c r="B24" s="5" t="s">
        <v>515</v>
      </c>
      <c r="C24" s="20" t="s">
        <v>1231</v>
      </c>
      <c r="D24" s="20" t="s">
        <v>739</v>
      </c>
      <c r="E24" s="21" t="s">
        <v>881</v>
      </c>
      <c r="F24" s="114">
        <v>26894</v>
      </c>
      <c r="G24" s="21" t="s">
        <v>888</v>
      </c>
      <c r="H24" s="46" t="s">
        <v>1000</v>
      </c>
      <c r="J24" s="139">
        <v>330801</v>
      </c>
      <c r="K24" s="4">
        <v>340901</v>
      </c>
      <c r="L24" s="4">
        <f>(12*(QUOTIENT(K24,10000)-31))+MOD(QUOTIENT(K24,100),100)+MOD(K24,100)-1</f>
        <v>45</v>
      </c>
      <c r="M24" s="1">
        <f>3100+(100*QUOTIENT(L24-1,12))+MOD(L24-1,12)+1</f>
        <v>3409</v>
      </c>
      <c r="AQ24" s="23"/>
      <c r="AR24" s="25"/>
      <c r="AS24" s="25"/>
      <c r="AT24" s="25"/>
      <c r="AU24" s="64"/>
      <c r="AV24" s="25"/>
      <c r="AW24" s="25"/>
      <c r="AX24" s="25"/>
      <c r="AY24" s="25"/>
      <c r="AZ24" s="25"/>
      <c r="BA24" s="25"/>
      <c r="BB24" s="25"/>
      <c r="BC24" s="25"/>
      <c r="BD24" s="24"/>
    </row>
    <row r="25" spans="1:39" ht="12.75">
      <c r="A25" s="180" t="str">
        <f t="shared" si="0"/>
        <v>RF01-WeberD-01</v>
      </c>
      <c r="B25" s="1" t="s">
        <v>666</v>
      </c>
      <c r="C25" s="20" t="s">
        <v>1231</v>
      </c>
      <c r="D25" s="1" t="s">
        <v>667</v>
      </c>
      <c r="E25" s="21" t="s">
        <v>874</v>
      </c>
      <c r="F25" s="114">
        <v>22090</v>
      </c>
      <c r="G25" s="2" t="s">
        <v>1228</v>
      </c>
      <c r="H25" s="46" t="s">
        <v>983</v>
      </c>
      <c r="J25" s="139">
        <v>330301</v>
      </c>
      <c r="K25" s="4">
        <v>330401</v>
      </c>
      <c r="L25" s="4">
        <f>(12*(QUOTIENT(K25,10000)-31))+MOD(QUOTIENT(K25,100),100)+MOD(K25,100)-1</f>
        <v>28</v>
      </c>
      <c r="M25" s="1">
        <f>3100+(100*QUOTIENT(L25-1,12))+MOD(L25-1,12)+1</f>
        <v>3304</v>
      </c>
      <c r="AL25" s="7" t="s">
        <v>668</v>
      </c>
      <c r="AM25" s="9" t="s">
        <v>669</v>
      </c>
    </row>
    <row r="26" spans="1:22" ht="12.75">
      <c r="A26" s="180" t="str">
        <f t="shared" si="0"/>
        <v>RF01-Lackey-02</v>
      </c>
      <c r="B26" s="1" t="s">
        <v>561</v>
      </c>
      <c r="C26" s="20" t="s">
        <v>1231</v>
      </c>
      <c r="D26" s="1" t="s">
        <v>562</v>
      </c>
      <c r="E26" s="2" t="s">
        <v>563</v>
      </c>
      <c r="F26" s="112">
        <v>5500</v>
      </c>
      <c r="G26" s="2" t="s">
        <v>1228</v>
      </c>
      <c r="H26" s="46" t="s">
        <v>984</v>
      </c>
      <c r="J26" s="139">
        <v>310903</v>
      </c>
      <c r="K26" s="4">
        <v>310903</v>
      </c>
      <c r="L26" s="4">
        <f>(12*(QUOTIENT(K26,10000)-31))+MOD(QUOTIENT(K26,100),100)+MOD(K26,100)-1</f>
        <v>11</v>
      </c>
      <c r="M26" s="1">
        <f>3100+(100*QUOTIENT(L26-1,12))+MOD(L26-1,12)+1</f>
        <v>3111</v>
      </c>
      <c r="T26" s="87"/>
      <c r="U26" s="87"/>
      <c r="V26" s="87"/>
    </row>
    <row r="27" spans="1:28" ht="12.75">
      <c r="A27" s="180" t="str">
        <f t="shared" si="0"/>
        <v>RF01-Freer-03</v>
      </c>
      <c r="B27" s="1" t="s">
        <v>567</v>
      </c>
      <c r="C27" s="20" t="s">
        <v>1231</v>
      </c>
      <c r="D27" s="1" t="s">
        <v>568</v>
      </c>
      <c r="E27" s="21" t="s">
        <v>866</v>
      </c>
      <c r="F27" s="114">
        <v>10500</v>
      </c>
      <c r="G27" s="2" t="s">
        <v>1228</v>
      </c>
      <c r="H27" s="46" t="s">
        <v>985</v>
      </c>
      <c r="J27" s="139">
        <v>310903</v>
      </c>
      <c r="K27" s="4">
        <v>320303</v>
      </c>
      <c r="L27" s="4">
        <f>(12*(QUOTIENT(K27,10000)-31))+MOD(QUOTIENT(K27,100),100)+MOD(K27,100)-1</f>
        <v>17</v>
      </c>
      <c r="M27" s="1">
        <f>3100+(100*QUOTIENT(L27-1,12))+MOD(L27-1,12)+1</f>
        <v>3205</v>
      </c>
      <c r="T27" s="13"/>
      <c r="U27" s="13"/>
      <c r="V27" s="13"/>
      <c r="Z27" s="12"/>
      <c r="AA27" s="12"/>
      <c r="AB27" s="12"/>
    </row>
    <row r="28" spans="1:32" ht="12.75">
      <c r="A28" s="180" t="str">
        <f t="shared" si="0"/>
        <v>RF01-Dennis-04</v>
      </c>
      <c r="B28" s="1" t="s">
        <v>585</v>
      </c>
      <c r="C28" s="20" t="s">
        <v>1231</v>
      </c>
      <c r="D28" s="1" t="s">
        <v>586</v>
      </c>
      <c r="E28" s="2" t="s">
        <v>587</v>
      </c>
      <c r="F28" s="112">
        <v>11000</v>
      </c>
      <c r="G28" s="2" t="s">
        <v>1228</v>
      </c>
      <c r="H28" s="46" t="s">
        <v>986</v>
      </c>
      <c r="J28" s="139">
        <v>320101</v>
      </c>
      <c r="K28" s="4">
        <v>320901</v>
      </c>
      <c r="L28" s="4">
        <f>(12*(QUOTIENT(K28,10000)-31))+MOD(QUOTIENT(K28,100),100)+MOD(K28,100)-1</f>
        <v>21</v>
      </c>
      <c r="M28" s="1">
        <f>3100+(100*QUOTIENT(L28-1,12))+MOD(L28-1,12)+1</f>
        <v>3209</v>
      </c>
      <c r="X28" s="7"/>
      <c r="Y28" s="8"/>
      <c r="Z28" s="8"/>
      <c r="AA28" s="8"/>
      <c r="AB28" s="8"/>
      <c r="AC28" s="8"/>
      <c r="AD28" s="8"/>
      <c r="AE28" s="8"/>
      <c r="AF28" s="9"/>
    </row>
    <row r="29" spans="1:33" ht="12.75">
      <c r="A29" s="180" t="str">
        <f t="shared" si="0"/>
        <v>RF01-DeMarce-05</v>
      </c>
      <c r="B29" s="1" t="s">
        <v>554</v>
      </c>
      <c r="C29" s="20" t="s">
        <v>1231</v>
      </c>
      <c r="D29" s="1" t="s">
        <v>555</v>
      </c>
      <c r="E29" s="15" t="s">
        <v>556</v>
      </c>
      <c r="F29" s="115">
        <v>10000</v>
      </c>
      <c r="G29" s="2" t="s">
        <v>1228</v>
      </c>
      <c r="H29" s="46" t="s">
        <v>987</v>
      </c>
      <c r="J29" s="139">
        <v>310801</v>
      </c>
      <c r="K29" s="4">
        <v>321001</v>
      </c>
      <c r="L29" s="4">
        <f>(12*(QUOTIENT(K29,10000)-31))+MOD(QUOTIENT(K29,100),100)+MOD(K29,100)-1</f>
        <v>22</v>
      </c>
      <c r="M29" s="1">
        <f>3100+(100*QUOTIENT(L29-1,12))+MOD(L29-1,12)+1</f>
        <v>3210</v>
      </c>
      <c r="R29" s="11"/>
      <c r="S29" s="130"/>
      <c r="T29" s="8"/>
      <c r="U29" s="8"/>
      <c r="V29" s="8"/>
      <c r="W29" s="58"/>
      <c r="X29" s="8"/>
      <c r="Y29" s="8"/>
      <c r="Z29" s="8"/>
      <c r="AA29" s="8"/>
      <c r="AB29" s="8"/>
      <c r="AC29" s="8"/>
      <c r="AD29" s="8"/>
      <c r="AE29" s="8"/>
      <c r="AF29" s="8"/>
      <c r="AG29" s="9"/>
    </row>
    <row r="30" spans="1:18" ht="12.75">
      <c r="A30" s="180" t="str">
        <f t="shared" si="0"/>
        <v>RF01-JonesL-06</v>
      </c>
      <c r="B30" s="1" t="s">
        <v>502</v>
      </c>
      <c r="C30" s="20" t="s">
        <v>1231</v>
      </c>
      <c r="D30" s="1" t="s">
        <v>503</v>
      </c>
      <c r="E30" s="2" t="s">
        <v>504</v>
      </c>
      <c r="F30" s="112">
        <v>6500</v>
      </c>
      <c r="G30" s="2" t="s">
        <v>1228</v>
      </c>
      <c r="H30" s="46" t="s">
        <v>988</v>
      </c>
      <c r="J30" s="139">
        <v>310501.25</v>
      </c>
      <c r="K30" s="4">
        <v>310701</v>
      </c>
      <c r="L30" s="4">
        <f>(12*(QUOTIENT(K30,10000)-31))+MOD(QUOTIENT(K30,100),100)+MOD(K30,100)-1</f>
        <v>7</v>
      </c>
      <c r="M30" s="1">
        <f>3100+(100*QUOTIENT(L30-1,12))+MOD(L30-1,12)+1</f>
        <v>3107</v>
      </c>
      <c r="O30" s="26" t="s">
        <v>32</v>
      </c>
      <c r="P30" s="8"/>
      <c r="Q30" s="8"/>
      <c r="R30" s="9"/>
    </row>
    <row r="31" spans="1:28" ht="12.75">
      <c r="A31" s="180" t="str">
        <f t="shared" si="0"/>
        <v>RF01-Viehl-07</v>
      </c>
      <c r="B31" s="1" t="s">
        <v>599</v>
      </c>
      <c r="C31" s="20" t="s">
        <v>1231</v>
      </c>
      <c r="D31" s="1" t="s">
        <v>600</v>
      </c>
      <c r="E31" s="21" t="s">
        <v>869</v>
      </c>
      <c r="F31" s="114">
        <v>9000</v>
      </c>
      <c r="G31" s="2" t="s">
        <v>1228</v>
      </c>
      <c r="H31" s="46" t="s">
        <v>989</v>
      </c>
      <c r="J31" s="139">
        <v>320301</v>
      </c>
      <c r="K31" s="4">
        <v>320301</v>
      </c>
      <c r="L31" s="4">
        <f>(12*(QUOTIENT(K31,10000)-31))+MOD(QUOTIENT(K31,100),100)+MOD(K31,100)-1</f>
        <v>15</v>
      </c>
      <c r="M31" s="1">
        <f>3100+(100*QUOTIENT(L31-1,12))+MOD(L31-1,12)+1</f>
        <v>3203</v>
      </c>
      <c r="Z31" s="7"/>
      <c r="AA31" s="8"/>
      <c r="AB31" s="9"/>
    </row>
    <row r="32" spans="1:28" ht="12.75">
      <c r="A32" s="180" t="str">
        <f t="shared" si="0"/>
        <v>RF01-Pedersen-08</v>
      </c>
      <c r="B32" s="20" t="s">
        <v>823</v>
      </c>
      <c r="C32" s="20" t="s">
        <v>1231</v>
      </c>
      <c r="D32" s="20" t="s">
        <v>175</v>
      </c>
      <c r="E32" s="2" t="s">
        <v>584</v>
      </c>
      <c r="F32" s="112">
        <v>7000</v>
      </c>
      <c r="G32" s="2" t="s">
        <v>1228</v>
      </c>
      <c r="H32" s="46" t="s">
        <v>990</v>
      </c>
      <c r="J32" s="139">
        <v>311101</v>
      </c>
      <c r="K32" s="4">
        <v>311201</v>
      </c>
      <c r="L32" s="4">
        <f>(12*(QUOTIENT(K32,10000)-31))+MOD(QUOTIENT(K32,100),100)+MOD(K32,100)-1</f>
        <v>12</v>
      </c>
      <c r="M32" s="1">
        <f>3100+(100*QUOTIENT(L32-1,12))+MOD(L32-1,12)+1</f>
        <v>3112</v>
      </c>
      <c r="V32" s="23"/>
      <c r="W32" s="149"/>
      <c r="X32" s="11"/>
      <c r="Y32" s="11"/>
      <c r="Z32" s="11"/>
      <c r="AA32" s="11"/>
      <c r="AB32" s="11"/>
    </row>
    <row r="33" spans="1:23" ht="12.75">
      <c r="A33" s="180" t="str">
        <f t="shared" si="0"/>
        <v>RF01-Cresswell-09</v>
      </c>
      <c r="B33" s="1" t="s">
        <v>580</v>
      </c>
      <c r="C33" s="20" t="s">
        <v>1231</v>
      </c>
      <c r="D33" s="1" t="s">
        <v>581</v>
      </c>
      <c r="E33" s="21" t="s">
        <v>914</v>
      </c>
      <c r="F33" s="114">
        <v>11500</v>
      </c>
      <c r="G33" s="2" t="s">
        <v>1228</v>
      </c>
      <c r="H33" s="46" t="s">
        <v>991</v>
      </c>
      <c r="J33" s="139">
        <v>311201</v>
      </c>
      <c r="K33" s="4">
        <v>311201</v>
      </c>
      <c r="L33" s="4">
        <f>(12*(QUOTIENT(K33,10000)-31))+MOD(QUOTIENT(K33,100),100)+MOD(K33,100)-1</f>
        <v>12</v>
      </c>
      <c r="M33" s="1">
        <f>3100+(100*QUOTIENT(L33-1,12))+MOD(L33-1,12)+1</f>
        <v>3112</v>
      </c>
      <c r="W33" s="89"/>
    </row>
    <row r="34" spans="1:32" ht="12.75">
      <c r="A34" s="180" t="str">
        <f t="shared" si="0"/>
        <v>RF01-Allen-10</v>
      </c>
      <c r="B34" s="1" t="s">
        <v>547</v>
      </c>
      <c r="C34" s="20" t="s">
        <v>1231</v>
      </c>
      <c r="D34" s="1" t="s">
        <v>548</v>
      </c>
      <c r="E34" s="2" t="s">
        <v>549</v>
      </c>
      <c r="F34" s="113">
        <v>8500</v>
      </c>
      <c r="G34" s="2" t="s">
        <v>1228</v>
      </c>
      <c r="H34" s="46" t="s">
        <v>992</v>
      </c>
      <c r="J34" s="139">
        <v>310601</v>
      </c>
      <c r="K34" s="4">
        <v>320901</v>
      </c>
      <c r="L34" s="4">
        <f>(12*(QUOTIENT(K34,10000)-31))+MOD(QUOTIENT(K34,100),100)+MOD(K34,100)-1</f>
        <v>21</v>
      </c>
      <c r="M34" s="1">
        <f>3100+(100*QUOTIENT(L34-1,12))+MOD(L34-1,12)+1</f>
        <v>3209</v>
      </c>
      <c r="Q34" s="7"/>
      <c r="R34" s="8"/>
      <c r="S34" s="8"/>
      <c r="T34" s="8"/>
      <c r="U34" s="8"/>
      <c r="V34" s="8"/>
      <c r="W34" s="58"/>
      <c r="X34" s="8"/>
      <c r="Y34" s="8"/>
      <c r="Z34" s="8"/>
      <c r="AA34" s="8"/>
      <c r="AB34" s="8"/>
      <c r="AC34" s="8"/>
      <c r="AD34" s="8"/>
      <c r="AE34" s="8"/>
      <c r="AF34" s="9"/>
    </row>
    <row r="35" spans="1:19" ht="12.75">
      <c r="A35" s="180" t="str">
        <f t="shared" si="0"/>
        <v>RF01-Donahue-11</v>
      </c>
      <c r="B35" s="1" t="s">
        <v>527</v>
      </c>
      <c r="C35" s="20" t="s">
        <v>1231</v>
      </c>
      <c r="D35" s="1" t="s">
        <v>528</v>
      </c>
      <c r="E35" s="2" t="s">
        <v>529</v>
      </c>
      <c r="F35" s="112">
        <v>8000</v>
      </c>
      <c r="G35" s="2" t="s">
        <v>1228</v>
      </c>
      <c r="H35" s="46" t="s">
        <v>993</v>
      </c>
      <c r="J35" s="139">
        <v>310603</v>
      </c>
      <c r="K35" s="4">
        <v>310603</v>
      </c>
      <c r="L35" s="4">
        <f>(12*(QUOTIENT(K35,10000)-31))+MOD(QUOTIENT(K35,100),100)+MOD(K35,100)-1</f>
        <v>8</v>
      </c>
      <c r="M35" s="1">
        <f>3100+(100*QUOTIENT(L35-1,12))+MOD(L35-1,12)+1</f>
        <v>3108</v>
      </c>
      <c r="Q35" s="87"/>
      <c r="R35" s="87"/>
      <c r="S35" s="87"/>
    </row>
    <row r="36" spans="1:28" ht="12.75">
      <c r="A36" s="180" t="str">
        <f t="shared" si="0"/>
        <v>RF01-Boyes-12</v>
      </c>
      <c r="B36" s="1" t="s">
        <v>597</v>
      </c>
      <c r="C36" s="20" t="s">
        <v>1231</v>
      </c>
      <c r="D36" s="1" t="s">
        <v>598</v>
      </c>
      <c r="E36" s="21" t="s">
        <v>868</v>
      </c>
      <c r="F36" s="114">
        <v>8000</v>
      </c>
      <c r="G36" s="2" t="s">
        <v>1228</v>
      </c>
      <c r="H36" s="46" t="s">
        <v>994</v>
      </c>
      <c r="J36" s="139">
        <v>320402</v>
      </c>
      <c r="K36" s="4">
        <v>320402</v>
      </c>
      <c r="L36" s="4">
        <f>(12*(QUOTIENT(K36,10000)-31))+MOD(QUOTIENT(K36,100),100)+MOD(K36,100)-1</f>
        <v>17</v>
      </c>
      <c r="M36" s="1">
        <f>3100+(100*QUOTIENT(L36-1,12))+MOD(L36-1,12)+1</f>
        <v>3205</v>
      </c>
      <c r="Z36" s="11"/>
      <c r="AA36" s="51"/>
      <c r="AB36" s="51"/>
    </row>
    <row r="37" spans="1:47" ht="12.75">
      <c r="A37" s="180" t="str">
        <f t="shared" si="0"/>
        <v>RF01-Dorsett-13</v>
      </c>
      <c r="B37" s="1" t="s">
        <v>627</v>
      </c>
      <c r="C37" s="20" t="s">
        <v>1231</v>
      </c>
      <c r="D37" s="1" t="s">
        <v>628</v>
      </c>
      <c r="E37" s="21" t="s">
        <v>870</v>
      </c>
      <c r="F37" s="114">
        <v>6000</v>
      </c>
      <c r="G37" s="2" t="s">
        <v>1228</v>
      </c>
      <c r="H37" s="46" t="s">
        <v>995</v>
      </c>
      <c r="J37" s="139">
        <v>320903</v>
      </c>
      <c r="K37" s="4">
        <v>320903</v>
      </c>
      <c r="L37" s="4">
        <f>(12*(QUOTIENT(K37,10000)-31))+MOD(QUOTIENT(K37,100),100)+MOD(K37,100)-1</f>
        <v>23</v>
      </c>
      <c r="M37" s="1">
        <f>3100+(100*QUOTIENT(L37-1,12))+MOD(L37-1,12)+1</f>
        <v>3211</v>
      </c>
      <c r="AD37" s="11"/>
      <c r="AF37" s="85"/>
      <c r="AG37" s="51"/>
      <c r="AH37" s="51"/>
      <c r="AQ37" s="11"/>
      <c r="AR37" s="79"/>
      <c r="AS37" s="11"/>
      <c r="AT37" s="11"/>
      <c r="AU37" s="66"/>
    </row>
    <row r="38" spans="1:35" ht="12.75">
      <c r="A38" s="180" t="str">
        <f t="shared" si="0"/>
        <v>RF01-Wentworth-14</v>
      </c>
      <c r="B38" s="1" t="s">
        <v>638</v>
      </c>
      <c r="C38" s="20" t="s">
        <v>1231</v>
      </c>
      <c r="D38" s="1" t="s">
        <v>639</v>
      </c>
      <c r="E38" s="2" t="s">
        <v>640</v>
      </c>
      <c r="F38" s="112">
        <v>12000</v>
      </c>
      <c r="G38" s="2" t="s">
        <v>1228</v>
      </c>
      <c r="H38" s="46" t="s">
        <v>996</v>
      </c>
      <c r="J38" s="139">
        <v>321201</v>
      </c>
      <c r="K38" s="4">
        <v>321201</v>
      </c>
      <c r="L38" s="4">
        <f>(12*(QUOTIENT(K38,10000)-31))+MOD(QUOTIENT(K38,100),100)+MOD(K38,100)-1</f>
        <v>24</v>
      </c>
      <c r="M38" s="1">
        <f>3100+(100*QUOTIENT(L38-1,12))+MOD(L38-1,12)+1</f>
        <v>3212</v>
      </c>
      <c r="AI38" s="86"/>
    </row>
    <row r="39" spans="1:42" ht="12.75">
      <c r="A39" s="180" t="str">
        <f t="shared" si="0"/>
        <v>RF01-Flint-15</v>
      </c>
      <c r="B39" s="1" t="s">
        <v>670</v>
      </c>
      <c r="C39" s="20" t="s">
        <v>1231</v>
      </c>
      <c r="D39" s="1" t="s">
        <v>671</v>
      </c>
      <c r="E39" s="2" t="s">
        <v>672</v>
      </c>
      <c r="F39" s="112">
        <v>44500</v>
      </c>
      <c r="G39" s="2" t="s">
        <v>1228</v>
      </c>
      <c r="H39" s="46" t="s">
        <v>997</v>
      </c>
      <c r="J39" s="139">
        <v>330301</v>
      </c>
      <c r="K39" s="4">
        <v>330701</v>
      </c>
      <c r="L39" s="4">
        <f>(12*(QUOTIENT(K39,10000)-31))+MOD(QUOTIENT(K39,100),100)+MOD(K39,100)-1</f>
        <v>31</v>
      </c>
      <c r="M39" s="1">
        <f>3100+(100*QUOTIENT(L39-1,12))+MOD(L39-1,12)+1</f>
        <v>3307</v>
      </c>
      <c r="AL39" s="7"/>
      <c r="AM39" s="8"/>
      <c r="AN39" s="8"/>
      <c r="AO39" s="8"/>
      <c r="AP39" s="9"/>
    </row>
    <row r="40" spans="1:84" s="4" customFormat="1" ht="12.75">
      <c r="A40" s="180" t="str">
        <f t="shared" si="0"/>
        <v>RF02-Bergstralh-01</v>
      </c>
      <c r="B40" s="4" t="s">
        <v>523</v>
      </c>
      <c r="C40" s="20" t="s">
        <v>1231</v>
      </c>
      <c r="D40" s="4" t="s">
        <v>524</v>
      </c>
      <c r="E40" s="3" t="s">
        <v>812</v>
      </c>
      <c r="F40" s="117">
        <v>10569</v>
      </c>
      <c r="G40" s="3" t="s">
        <v>1229</v>
      </c>
      <c r="H40" s="50" t="s">
        <v>983</v>
      </c>
      <c r="I40" s="3"/>
      <c r="J40" s="139">
        <v>330903</v>
      </c>
      <c r="K40" s="4">
        <v>330903</v>
      </c>
      <c r="L40" s="4">
        <f>(12*(QUOTIENT(K40,10000)-31))+MOD(QUOTIENT(K40,100),100)+MOD(K40,100)-1</f>
        <v>35</v>
      </c>
      <c r="M40" s="1">
        <f aca="true" t="shared" si="1" ref="M40:M54">INT(K40/100)+(100*INT((MOD(K40,100)-1)/12))+MOD(MOD(K40,100)-1,12)</f>
        <v>3311</v>
      </c>
      <c r="W40" s="56"/>
      <c r="AI40" s="69"/>
      <c r="AR40" s="132"/>
      <c r="AS40" s="132"/>
      <c r="AT40" s="132"/>
      <c r="AU40" s="69"/>
      <c r="BG40" s="76"/>
      <c r="BH40" s="29"/>
      <c r="BI40" s="29"/>
      <c r="BJ40" s="29"/>
      <c r="BK40" s="29"/>
      <c r="BL40" s="29"/>
      <c r="BM40" s="29"/>
      <c r="BN40" s="29"/>
      <c r="BO40" s="29"/>
      <c r="BP40" s="29"/>
      <c r="BQ40" s="29"/>
      <c r="BR40" s="29"/>
      <c r="BS40" s="76"/>
      <c r="BT40" s="29"/>
      <c r="BU40" s="29"/>
      <c r="BV40" s="29"/>
      <c r="BW40" s="29"/>
      <c r="CE40" s="69"/>
      <c r="CF40" s="136"/>
    </row>
    <row r="41" spans="1:84" s="4" customFormat="1" ht="12.75">
      <c r="A41" s="180" t="str">
        <f t="shared" si="0"/>
        <v>RF02-Sinor-02</v>
      </c>
      <c r="B41" s="4" t="s">
        <v>1063</v>
      </c>
      <c r="C41" s="20" t="s">
        <v>1231</v>
      </c>
      <c r="D41" s="4" t="s">
        <v>13</v>
      </c>
      <c r="E41" s="3" t="s">
        <v>14</v>
      </c>
      <c r="F41" s="117">
        <v>4883</v>
      </c>
      <c r="G41" s="3" t="s">
        <v>1229</v>
      </c>
      <c r="H41" s="50" t="s">
        <v>984</v>
      </c>
      <c r="I41" s="3"/>
      <c r="J41" s="139">
        <v>330101</v>
      </c>
      <c r="K41" s="4">
        <v>330101</v>
      </c>
      <c r="L41" s="4">
        <f>(12*(QUOTIENT(K41,10000)-31))+MOD(QUOTIENT(K41,100),100)+MOD(K41,100)-1</f>
        <v>25</v>
      </c>
      <c r="M41" s="1">
        <f t="shared" si="1"/>
        <v>3301</v>
      </c>
      <c r="W41" s="56"/>
      <c r="AI41" s="69"/>
      <c r="AJ41" s="132"/>
      <c r="AR41" s="29"/>
      <c r="AS41" s="29"/>
      <c r="AT41" s="29"/>
      <c r="AU41" s="69"/>
      <c r="BG41" s="76"/>
      <c r="BH41" s="29"/>
      <c r="BI41" s="29"/>
      <c r="BJ41" s="29"/>
      <c r="BK41" s="29"/>
      <c r="BL41" s="29"/>
      <c r="BM41" s="29"/>
      <c r="BN41" s="29"/>
      <c r="BO41" s="29"/>
      <c r="BP41" s="29"/>
      <c r="BQ41" s="29"/>
      <c r="BR41" s="29"/>
      <c r="BS41" s="76"/>
      <c r="BT41" s="29"/>
      <c r="BU41" s="29"/>
      <c r="BV41" s="29"/>
      <c r="BW41" s="29"/>
      <c r="CE41" s="69"/>
      <c r="CF41" s="136"/>
    </row>
    <row r="42" spans="1:84" s="4" customFormat="1" ht="12.75">
      <c r="A42" s="180" t="str">
        <f t="shared" si="0"/>
        <v>RF02-Dahlin-03</v>
      </c>
      <c r="B42" s="4" t="s">
        <v>15</v>
      </c>
      <c r="C42" s="20" t="s">
        <v>1231</v>
      </c>
      <c r="D42" s="4" t="s">
        <v>16</v>
      </c>
      <c r="E42" s="3" t="s">
        <v>17</v>
      </c>
      <c r="F42" s="117">
        <v>16994</v>
      </c>
      <c r="G42" s="3" t="s">
        <v>1229</v>
      </c>
      <c r="H42" s="50" t="s">
        <v>985</v>
      </c>
      <c r="I42" s="3"/>
      <c r="J42" s="139">
        <v>340306</v>
      </c>
      <c r="K42" s="4">
        <v>340306</v>
      </c>
      <c r="L42" s="4">
        <f>(12*(QUOTIENT(K42,10000)-31))+MOD(QUOTIENT(K42,100),100)+MOD(K42,100)-1</f>
        <v>44</v>
      </c>
      <c r="M42" s="1">
        <f t="shared" si="1"/>
        <v>3408</v>
      </c>
      <c r="W42" s="56"/>
      <c r="AI42" s="69"/>
      <c r="AR42" s="29"/>
      <c r="AS42" s="29"/>
      <c r="AT42" s="29"/>
      <c r="AU42" s="69"/>
      <c r="AX42" s="132"/>
      <c r="AY42" s="132"/>
      <c r="AZ42" s="132"/>
      <c r="BA42" s="132"/>
      <c r="BB42" s="132"/>
      <c r="BC42" s="132"/>
      <c r="BG42" s="76"/>
      <c r="BH42" s="29"/>
      <c r="BI42" s="29"/>
      <c r="BJ42" s="29"/>
      <c r="BK42" s="29"/>
      <c r="BL42" s="29"/>
      <c r="BM42" s="29"/>
      <c r="BN42" s="29"/>
      <c r="BO42" s="29"/>
      <c r="BP42" s="29"/>
      <c r="BQ42" s="29"/>
      <c r="BR42" s="29"/>
      <c r="BS42" s="76"/>
      <c r="BT42" s="29"/>
      <c r="BU42" s="29"/>
      <c r="BV42" s="29"/>
      <c r="BW42" s="29"/>
      <c r="CE42" s="69"/>
      <c r="CF42" s="136"/>
    </row>
    <row r="43" spans="1:84" s="4" customFormat="1" ht="12.75">
      <c r="A43" s="180" t="str">
        <f t="shared" si="0"/>
        <v>RF02-DeMarce-04</v>
      </c>
      <c r="B43" s="4" t="s">
        <v>554</v>
      </c>
      <c r="C43" s="20" t="s">
        <v>1231</v>
      </c>
      <c r="D43" s="4" t="s">
        <v>555</v>
      </c>
      <c r="E43" s="3" t="s">
        <v>19</v>
      </c>
      <c r="F43" s="117">
        <v>10241</v>
      </c>
      <c r="G43" s="3" t="s">
        <v>1229</v>
      </c>
      <c r="H43" s="50" t="s">
        <v>986</v>
      </c>
      <c r="I43" s="3"/>
      <c r="J43" s="139">
        <v>331001</v>
      </c>
      <c r="K43" s="4">
        <v>341001</v>
      </c>
      <c r="L43" s="4">
        <f>(12*(QUOTIENT(K43,10000)-31))+MOD(QUOTIENT(K43,100),100)+MOD(K43,100)-1</f>
        <v>46</v>
      </c>
      <c r="M43" s="1">
        <f t="shared" si="1"/>
        <v>3410</v>
      </c>
      <c r="W43" s="56"/>
      <c r="AI43" s="69"/>
      <c r="AR43" s="29"/>
      <c r="AS43" s="30"/>
      <c r="AT43" s="31"/>
      <c r="AU43" s="74"/>
      <c r="AV43" s="31"/>
      <c r="AW43" s="31"/>
      <c r="AX43" s="31"/>
      <c r="AY43" s="31"/>
      <c r="AZ43" s="31"/>
      <c r="BA43" s="31"/>
      <c r="BB43" s="31"/>
      <c r="BC43" s="31"/>
      <c r="BD43" s="31"/>
      <c r="BE43" s="32"/>
      <c r="BG43" s="76"/>
      <c r="BH43" s="29"/>
      <c r="BI43" s="29"/>
      <c r="BJ43" s="29"/>
      <c r="BK43" s="29"/>
      <c r="BL43" s="29"/>
      <c r="BM43" s="29"/>
      <c r="BN43" s="29"/>
      <c r="BO43" s="29"/>
      <c r="BP43" s="29"/>
      <c r="BQ43" s="29"/>
      <c r="BR43" s="29"/>
      <c r="BS43" s="76"/>
      <c r="BT43" s="29"/>
      <c r="BU43" s="29"/>
      <c r="BV43" s="29"/>
      <c r="BW43" s="29"/>
      <c r="CE43" s="69"/>
      <c r="CF43" s="136"/>
    </row>
    <row r="44" spans="1:84" s="4" customFormat="1" ht="12.75">
      <c r="A44" s="180" t="str">
        <f t="shared" si="0"/>
        <v>RF02-Dennis-05</v>
      </c>
      <c r="B44" s="4" t="s">
        <v>585</v>
      </c>
      <c r="C44" s="20" t="s">
        <v>1231</v>
      </c>
      <c r="D44" s="4" t="s">
        <v>586</v>
      </c>
      <c r="E44" s="3" t="s">
        <v>18</v>
      </c>
      <c r="F44" s="117">
        <v>7400</v>
      </c>
      <c r="G44" s="3" t="s">
        <v>1229</v>
      </c>
      <c r="H44" s="50" t="s">
        <v>987</v>
      </c>
      <c r="I44" s="3"/>
      <c r="J44" s="139">
        <v>340805</v>
      </c>
      <c r="K44" s="4">
        <v>340805</v>
      </c>
      <c r="L44" s="4">
        <f>(12*(QUOTIENT(K44,10000)-31))+MOD(QUOTIENT(K44,100),100)+MOD(K44,100)-1</f>
        <v>48</v>
      </c>
      <c r="M44" s="1">
        <f t="shared" si="1"/>
        <v>3412</v>
      </c>
      <c r="W44" s="56"/>
      <c r="AI44" s="69"/>
      <c r="AR44" s="29"/>
      <c r="AS44" s="29"/>
      <c r="AT44" s="29"/>
      <c r="AU44" s="69"/>
      <c r="BC44" s="132"/>
      <c r="BD44" s="132"/>
      <c r="BE44" s="132"/>
      <c r="BF44" s="132"/>
      <c r="BG44" s="133"/>
      <c r="BH44" s="29"/>
      <c r="BI44" s="29"/>
      <c r="BJ44" s="29"/>
      <c r="BK44" s="29"/>
      <c r="BL44" s="29"/>
      <c r="BM44" s="29"/>
      <c r="BN44" s="29"/>
      <c r="BO44" s="29"/>
      <c r="BP44" s="29"/>
      <c r="BQ44" s="29"/>
      <c r="BR44" s="29"/>
      <c r="BS44" s="76"/>
      <c r="BT44" s="29"/>
      <c r="BU44" s="29"/>
      <c r="BV44" s="29"/>
      <c r="BW44" s="29"/>
      <c r="CE44" s="69"/>
      <c r="CF44" s="136"/>
    </row>
    <row r="45" spans="1:84" s="4" customFormat="1" ht="12.75">
      <c r="A45" s="180" t="str">
        <f t="shared" si="0"/>
        <v>RF02-Huff-06</v>
      </c>
      <c r="B45" s="4" t="s">
        <v>508</v>
      </c>
      <c r="C45" s="20" t="s">
        <v>1231</v>
      </c>
      <c r="D45" s="4" t="s">
        <v>820</v>
      </c>
      <c r="E45" s="3" t="s">
        <v>20</v>
      </c>
      <c r="F45" s="117">
        <v>14762</v>
      </c>
      <c r="G45" s="3" t="s">
        <v>1229</v>
      </c>
      <c r="H45" s="50" t="s">
        <v>988</v>
      </c>
      <c r="I45" s="3"/>
      <c r="J45" s="139">
        <v>330901</v>
      </c>
      <c r="K45" s="4">
        <v>340102</v>
      </c>
      <c r="L45" s="4">
        <f>(12*(QUOTIENT(K45,10000)-31))+MOD(QUOTIENT(K45,100),100)+MOD(K45,100)-1</f>
        <v>38</v>
      </c>
      <c r="M45" s="1">
        <f t="shared" si="1"/>
        <v>3402</v>
      </c>
      <c r="W45" s="56"/>
      <c r="AI45" s="69"/>
      <c r="AR45" s="30"/>
      <c r="AS45" s="31"/>
      <c r="AT45" s="31"/>
      <c r="AU45" s="74"/>
      <c r="AV45" s="38" t="s">
        <v>553</v>
      </c>
      <c r="AW45" s="38"/>
      <c r="BG45" s="69"/>
      <c r="BS45" s="69"/>
      <c r="CE45" s="69"/>
      <c r="CF45" s="136"/>
    </row>
    <row r="46" spans="1:84" s="4" customFormat="1" ht="12.75">
      <c r="A46" s="180" t="str">
        <f t="shared" si="0"/>
        <v>RF02-Boyes-07</v>
      </c>
      <c r="B46" s="4" t="s">
        <v>597</v>
      </c>
      <c r="C46" s="20" t="s">
        <v>1231</v>
      </c>
      <c r="D46" s="4" t="s">
        <v>598</v>
      </c>
      <c r="E46" s="3" t="s">
        <v>21</v>
      </c>
      <c r="F46" s="117">
        <v>3817</v>
      </c>
      <c r="G46" s="3" t="s">
        <v>1229</v>
      </c>
      <c r="H46" s="50" t="s">
        <v>989</v>
      </c>
      <c r="I46" s="3"/>
      <c r="J46" s="139">
        <v>350801</v>
      </c>
      <c r="K46" s="4">
        <v>350801</v>
      </c>
      <c r="L46" s="4">
        <f>(12*(QUOTIENT(K46,10000)-31))+MOD(QUOTIENT(K46,100),100)+MOD(K46,100)-1</f>
        <v>56</v>
      </c>
      <c r="M46" s="1">
        <f t="shared" si="1"/>
        <v>3508</v>
      </c>
      <c r="W46" s="56"/>
      <c r="AI46" s="69"/>
      <c r="AO46" s="29"/>
      <c r="AU46" s="69"/>
      <c r="BG46" s="76"/>
      <c r="BH46" s="29"/>
      <c r="BI46" s="29"/>
      <c r="BJ46" s="29"/>
      <c r="BK46" s="29"/>
      <c r="BL46" s="29"/>
      <c r="BM46" s="29"/>
      <c r="BN46" s="29"/>
      <c r="BO46" s="132"/>
      <c r="BP46" s="29"/>
      <c r="BQ46" s="29"/>
      <c r="BR46" s="29"/>
      <c r="BS46" s="76"/>
      <c r="BT46" s="29"/>
      <c r="BU46" s="29"/>
      <c r="BV46" s="29"/>
      <c r="BW46" s="29"/>
      <c r="CE46" s="69"/>
      <c r="CF46" s="136"/>
    </row>
    <row r="47" spans="1:84" s="4" customFormat="1" ht="12.75">
      <c r="A47" s="180" t="str">
        <f t="shared" si="0"/>
        <v>RF02-Carrico-08</v>
      </c>
      <c r="B47" s="4" t="s">
        <v>651</v>
      </c>
      <c r="C47" s="20" t="s">
        <v>1231</v>
      </c>
      <c r="D47" s="4" t="s">
        <v>652</v>
      </c>
      <c r="E47" s="3" t="s">
        <v>22</v>
      </c>
      <c r="F47" s="117">
        <v>28918</v>
      </c>
      <c r="G47" s="3" t="s">
        <v>1229</v>
      </c>
      <c r="H47" s="50" t="s">
        <v>990</v>
      </c>
      <c r="I47" s="3"/>
      <c r="J47" s="140">
        <v>331001</v>
      </c>
      <c r="K47" s="5">
        <v>331001</v>
      </c>
      <c r="L47" s="4">
        <f>(12*(QUOTIENT(K47,10000)-31))+MOD(QUOTIENT(K47,100),100)+MOD(K47,100)-1</f>
        <v>34</v>
      </c>
      <c r="M47" s="1">
        <f t="shared" si="1"/>
        <v>3310</v>
      </c>
      <c r="W47" s="56"/>
      <c r="AI47" s="69"/>
      <c r="AO47" s="29"/>
      <c r="AS47" s="132"/>
      <c r="AU47" s="69"/>
      <c r="BG47" s="76"/>
      <c r="BH47" s="29"/>
      <c r="BI47" s="29"/>
      <c r="BJ47" s="29"/>
      <c r="BK47" s="29"/>
      <c r="BL47" s="29"/>
      <c r="BM47" s="29"/>
      <c r="BN47" s="29"/>
      <c r="BO47" s="29"/>
      <c r="BP47" s="29"/>
      <c r="BQ47" s="29"/>
      <c r="BR47" s="29"/>
      <c r="BS47" s="76"/>
      <c r="BT47" s="29"/>
      <c r="BU47" s="29"/>
      <c r="BV47" s="29"/>
      <c r="BW47" s="29"/>
      <c r="CE47" s="69"/>
      <c r="CF47" s="136"/>
    </row>
    <row r="48" spans="1:84" s="4" customFormat="1" ht="12.75">
      <c r="A48" s="180" t="str">
        <f t="shared" si="0"/>
        <v>RF02-Rittgers-09</v>
      </c>
      <c r="B48" s="4" t="s">
        <v>550</v>
      </c>
      <c r="C48" s="20" t="s">
        <v>1231</v>
      </c>
      <c r="D48" s="4" t="s">
        <v>551</v>
      </c>
      <c r="E48" s="3" t="s">
        <v>814</v>
      </c>
      <c r="F48" s="117">
        <v>2620</v>
      </c>
      <c r="G48" s="3" t="s">
        <v>1229</v>
      </c>
      <c r="H48" s="50" t="s">
        <v>991</v>
      </c>
      <c r="I48" s="3"/>
      <c r="J48" s="140">
        <v>320101</v>
      </c>
      <c r="K48" s="5">
        <v>320101</v>
      </c>
      <c r="L48" s="4">
        <f>(12*(QUOTIENT(K48,10000)-31))+MOD(QUOTIENT(K48,100),100)+MOD(K48,100)-1</f>
        <v>13</v>
      </c>
      <c r="M48" s="1">
        <f t="shared" si="1"/>
        <v>3201</v>
      </c>
      <c r="W48" s="56"/>
      <c r="X48" s="132"/>
      <c r="Y48" s="29"/>
      <c r="AI48" s="69"/>
      <c r="AK48" s="29"/>
      <c r="AU48" s="69"/>
      <c r="BG48" s="76"/>
      <c r="BH48" s="29"/>
      <c r="BI48" s="29"/>
      <c r="BJ48" s="29"/>
      <c r="BK48" s="29"/>
      <c r="BL48" s="29"/>
      <c r="BM48" s="29"/>
      <c r="BN48" s="29"/>
      <c r="BO48" s="29"/>
      <c r="BP48" s="29"/>
      <c r="BQ48" s="29"/>
      <c r="BR48" s="29"/>
      <c r="BS48" s="76"/>
      <c r="BT48" s="29"/>
      <c r="BU48" s="29"/>
      <c r="BV48" s="29"/>
      <c r="BW48" s="29"/>
      <c r="CE48" s="69"/>
      <c r="CF48" s="136"/>
    </row>
    <row r="49" spans="1:61" ht="12.75">
      <c r="A49" s="180" t="str">
        <f t="shared" si="0"/>
        <v>RF02-Cresswell-10</v>
      </c>
      <c r="B49" s="4" t="s">
        <v>580</v>
      </c>
      <c r="C49" s="20" t="s">
        <v>1231</v>
      </c>
      <c r="D49" s="20" t="s">
        <v>821</v>
      </c>
      <c r="E49" s="21" t="s">
        <v>822</v>
      </c>
      <c r="F49" s="114">
        <v>11366</v>
      </c>
      <c r="G49" s="3" t="s">
        <v>1229</v>
      </c>
      <c r="H49" s="50" t="s">
        <v>992</v>
      </c>
      <c r="J49" s="139">
        <v>341104</v>
      </c>
      <c r="K49" s="4">
        <v>341104</v>
      </c>
      <c r="L49" s="4">
        <f>(12*(QUOTIENT(K49,10000)-31))+MOD(QUOTIENT(K49,100),100)+MOD(K49,100)-1</f>
        <v>50</v>
      </c>
      <c r="M49" s="1">
        <f t="shared" si="1"/>
        <v>3414</v>
      </c>
      <c r="BF49" s="91"/>
      <c r="BG49" s="83"/>
      <c r="BH49" s="91"/>
      <c r="BI49" s="91"/>
    </row>
    <row r="50" spans="1:84" s="4" customFormat="1" ht="12.75">
      <c r="A50" s="180" t="str">
        <f t="shared" si="0"/>
        <v>RF02-Robison-11</v>
      </c>
      <c r="B50" s="4" t="s">
        <v>620</v>
      </c>
      <c r="C50" s="20" t="s">
        <v>1231</v>
      </c>
      <c r="D50" s="4" t="s">
        <v>621</v>
      </c>
      <c r="E50" s="3" t="s">
        <v>864</v>
      </c>
      <c r="F50" s="117">
        <v>12260</v>
      </c>
      <c r="G50" s="3" t="s">
        <v>1229</v>
      </c>
      <c r="H50" s="50" t="s">
        <v>993</v>
      </c>
      <c r="I50" s="3"/>
      <c r="J50" s="139">
        <v>340901</v>
      </c>
      <c r="K50" s="4">
        <v>341201</v>
      </c>
      <c r="L50" s="4">
        <f>(12*(QUOTIENT(K50,10000)-31))+MOD(QUOTIENT(K50,100),100)+MOD(K50,100)-1</f>
        <v>48</v>
      </c>
      <c r="M50" s="1">
        <f t="shared" si="1"/>
        <v>3412</v>
      </c>
      <c r="W50" s="56"/>
      <c r="AI50" s="69"/>
      <c r="AU50" s="69"/>
      <c r="BD50" s="30"/>
      <c r="BE50" s="31"/>
      <c r="BF50" s="31"/>
      <c r="BG50" s="75"/>
      <c r="BS50" s="69"/>
      <c r="CE50" s="69"/>
      <c r="CF50" s="136"/>
    </row>
    <row r="51" spans="1:84" s="4" customFormat="1" ht="12.75">
      <c r="A51" s="180" t="str">
        <f t="shared" si="0"/>
        <v>RF02-Cooper-12</v>
      </c>
      <c r="B51" s="4" t="s">
        <v>741</v>
      </c>
      <c r="C51" s="20" t="s">
        <v>1231</v>
      </c>
      <c r="D51" s="4" t="s">
        <v>742</v>
      </c>
      <c r="E51" s="3" t="s">
        <v>939</v>
      </c>
      <c r="F51" s="117">
        <v>10542</v>
      </c>
      <c r="G51" s="3" t="s">
        <v>1229</v>
      </c>
      <c r="H51" s="50" t="s">
        <v>994</v>
      </c>
      <c r="I51" s="3"/>
      <c r="J51" s="139">
        <v>330701</v>
      </c>
      <c r="K51" s="4">
        <v>330901</v>
      </c>
      <c r="L51" s="4">
        <f>(12*(QUOTIENT(K51,10000)-31))+MOD(QUOTIENT(K51,100),100)+MOD(K51,100)-1</f>
        <v>33</v>
      </c>
      <c r="M51" s="1">
        <f t="shared" si="1"/>
        <v>3309</v>
      </c>
      <c r="W51" s="56"/>
      <c r="AI51" s="69"/>
      <c r="AK51" s="29"/>
      <c r="AL51" s="29"/>
      <c r="AM51" s="29"/>
      <c r="AN51" s="29"/>
      <c r="AO51" s="29"/>
      <c r="AP51" s="30"/>
      <c r="AQ51" s="31"/>
      <c r="AR51" s="32"/>
      <c r="AS51" s="29"/>
      <c r="AT51" s="29"/>
      <c r="AU51" s="76"/>
      <c r="AV51" s="29"/>
      <c r="AW51" s="29"/>
      <c r="AX51" s="29"/>
      <c r="AY51" s="29"/>
      <c r="AZ51" s="29"/>
      <c r="BA51" s="29"/>
      <c r="BB51" s="29"/>
      <c r="BC51" s="29"/>
      <c r="BD51" s="29"/>
      <c r="BE51" s="29"/>
      <c r="BF51" s="29"/>
      <c r="BG51" s="69"/>
      <c r="BS51" s="69"/>
      <c r="CE51" s="69"/>
      <c r="CF51" s="136"/>
    </row>
    <row r="52" spans="1:84" s="4" customFormat="1" ht="12.75">
      <c r="A52" s="180" t="str">
        <f t="shared" si="0"/>
        <v>RF02-Wentworth-13</v>
      </c>
      <c r="B52" s="4" t="s">
        <v>638</v>
      </c>
      <c r="C52" s="20" t="s">
        <v>1231</v>
      </c>
      <c r="D52" s="4" t="s">
        <v>819</v>
      </c>
      <c r="E52" s="3" t="s">
        <v>23</v>
      </c>
      <c r="F52" s="117">
        <v>12416</v>
      </c>
      <c r="G52" s="3" t="s">
        <v>1229</v>
      </c>
      <c r="H52" s="50" t="s">
        <v>995</v>
      </c>
      <c r="I52" s="3"/>
      <c r="J52" s="139">
        <v>331001</v>
      </c>
      <c r="K52" s="4">
        <v>340102</v>
      </c>
      <c r="L52" s="4">
        <f>(12*(QUOTIENT(K52,10000)-31))+MOD(QUOTIENT(K52,100),100)+MOD(K52,100)-1</f>
        <v>38</v>
      </c>
      <c r="M52" s="1">
        <f t="shared" si="1"/>
        <v>3402</v>
      </c>
      <c r="W52" s="56"/>
      <c r="AI52" s="69"/>
      <c r="AS52" s="30"/>
      <c r="AT52" s="31"/>
      <c r="AU52" s="74"/>
      <c r="AV52" s="38" t="s">
        <v>553</v>
      </c>
      <c r="AW52" s="38"/>
      <c r="BG52" s="69"/>
      <c r="BS52" s="69"/>
      <c r="CE52" s="69"/>
      <c r="CF52" s="136"/>
    </row>
    <row r="53" spans="1:57" ht="12.75">
      <c r="A53" s="180" t="str">
        <f t="shared" si="0"/>
        <v>RF02-DeMarce-14</v>
      </c>
      <c r="B53" s="20" t="s">
        <v>554</v>
      </c>
      <c r="C53" s="20" t="s">
        <v>1231</v>
      </c>
      <c r="D53" s="20" t="s">
        <v>555</v>
      </c>
      <c r="E53" s="21" t="s">
        <v>24</v>
      </c>
      <c r="F53" s="112">
        <v>14841</v>
      </c>
      <c r="G53" s="21" t="s">
        <v>1229</v>
      </c>
      <c r="H53" s="50" t="s">
        <v>996</v>
      </c>
      <c r="J53" s="139">
        <v>341001</v>
      </c>
      <c r="K53" s="4">
        <v>341001</v>
      </c>
      <c r="L53" s="4">
        <f>(12*(QUOTIENT(K53,10000)-31))+MOD(QUOTIENT(K53,100),100)+MOD(K53,100)-1</f>
        <v>46</v>
      </c>
      <c r="M53" s="1">
        <f t="shared" si="1"/>
        <v>3410</v>
      </c>
      <c r="BE53" s="51"/>
    </row>
    <row r="54" spans="1:84" s="4" customFormat="1" ht="12.75">
      <c r="A54" s="180" t="str">
        <f t="shared" si="0"/>
        <v>RF02-Flint-15</v>
      </c>
      <c r="B54" s="4" t="s">
        <v>515</v>
      </c>
      <c r="C54" s="20" t="s">
        <v>1231</v>
      </c>
      <c r="D54" s="4" t="s">
        <v>516</v>
      </c>
      <c r="E54" s="3" t="s">
        <v>10</v>
      </c>
      <c r="F54" s="117">
        <v>40000</v>
      </c>
      <c r="G54" s="3" t="s">
        <v>1229</v>
      </c>
      <c r="H54" s="50" t="s">
        <v>997</v>
      </c>
      <c r="I54" s="3"/>
      <c r="J54" s="140">
        <v>341001</v>
      </c>
      <c r="K54" s="5">
        <v>350201</v>
      </c>
      <c r="L54" s="4">
        <f>(12*(QUOTIENT(K54,10000)-31))+MOD(QUOTIENT(K54,100),100)+MOD(K54,100)-1</f>
        <v>50</v>
      </c>
      <c r="M54" s="1">
        <f t="shared" si="1"/>
        <v>3502</v>
      </c>
      <c r="W54" s="56"/>
      <c r="Y54" s="29"/>
      <c r="AI54" s="69"/>
      <c r="AS54" s="29"/>
      <c r="AT54" s="29"/>
      <c r="AU54" s="69"/>
      <c r="BD54" s="29"/>
      <c r="BE54" s="30"/>
      <c r="BF54" s="31"/>
      <c r="BG54" s="74"/>
      <c r="BH54" s="31"/>
      <c r="BI54" s="32"/>
      <c r="BJ54" s="29"/>
      <c r="BK54" s="29"/>
      <c r="BL54" s="29"/>
      <c r="BM54" s="29"/>
      <c r="BN54" s="29"/>
      <c r="BO54" s="29"/>
      <c r="BP54" s="29"/>
      <c r="BQ54" s="29"/>
      <c r="BR54" s="29"/>
      <c r="BS54" s="76"/>
      <c r="BT54" s="29"/>
      <c r="BU54" s="29"/>
      <c r="BV54" s="29"/>
      <c r="BW54" s="29"/>
      <c r="CE54" s="69"/>
      <c r="CF54" s="136"/>
    </row>
    <row r="55" spans="1:83" ht="12.75">
      <c r="A55" s="180" t="str">
        <f t="shared" si="0"/>
        <v>TWEB-DeMarce-03</v>
      </c>
      <c r="B55" s="79" t="s">
        <v>554</v>
      </c>
      <c r="C55" s="79" t="s">
        <v>1231</v>
      </c>
      <c r="D55" s="79" t="s">
        <v>555</v>
      </c>
      <c r="E55" s="21" t="s">
        <v>227</v>
      </c>
      <c r="F55" s="114">
        <v>13200</v>
      </c>
      <c r="G55" s="21" t="s">
        <v>226</v>
      </c>
      <c r="H55" s="46" t="s">
        <v>985</v>
      </c>
      <c r="J55" s="139">
        <v>340701</v>
      </c>
      <c r="K55" s="29">
        <v>350601</v>
      </c>
      <c r="L55" s="4">
        <f>(12*(QUOTIENT(K55,10000)-31))+MOD(QUOTIENT(K55,100),100)+MOD(K55,100)-1</f>
        <v>54</v>
      </c>
      <c r="M55" s="1">
        <f>3100+(100*QUOTIENT(L55-1,12))+MOD(L55-1,12)+1</f>
        <v>3506</v>
      </c>
      <c r="T55" s="11"/>
      <c r="U55" s="11"/>
      <c r="V55" s="11"/>
      <c r="W55" s="59"/>
      <c r="X55" s="11"/>
      <c r="Y55" s="11"/>
      <c r="Z55" s="11"/>
      <c r="BB55" s="23"/>
      <c r="BC55" s="25"/>
      <c r="BD55" s="25"/>
      <c r="BE55" s="25"/>
      <c r="BF55" s="25"/>
      <c r="BG55" s="64"/>
      <c r="BH55" s="25"/>
      <c r="BI55" s="25"/>
      <c r="BJ55" s="25"/>
      <c r="BK55" s="25"/>
      <c r="BL55" s="25"/>
      <c r="BM55" s="24"/>
      <c r="BP55" s="79"/>
      <c r="BQ55" s="11"/>
      <c r="BR55" s="11"/>
      <c r="BT55" s="11"/>
      <c r="BU55" s="11"/>
      <c r="BV55" s="11"/>
      <c r="BW55" s="11"/>
      <c r="BX55" s="11"/>
      <c r="BY55" s="11"/>
      <c r="BZ55" s="11"/>
      <c r="CA55" s="11"/>
      <c r="CB55" s="11"/>
      <c r="CC55" s="11"/>
      <c r="CD55" s="11"/>
      <c r="CE55" s="66"/>
    </row>
    <row r="56" spans="1:83" ht="12.75">
      <c r="A56" s="180" t="str">
        <f t="shared" si="0"/>
        <v>TWEB-DeMarce-04</v>
      </c>
      <c r="B56" s="79" t="s">
        <v>554</v>
      </c>
      <c r="C56" s="79" t="s">
        <v>1231</v>
      </c>
      <c r="D56" s="79" t="s">
        <v>555</v>
      </c>
      <c r="E56" s="21" t="s">
        <v>228</v>
      </c>
      <c r="F56" s="114">
        <v>59580</v>
      </c>
      <c r="G56" s="21" t="s">
        <v>226</v>
      </c>
      <c r="H56" s="46" t="s">
        <v>986</v>
      </c>
      <c r="J56" s="139">
        <v>340301</v>
      </c>
      <c r="K56" s="29">
        <v>350501</v>
      </c>
      <c r="L56" s="4">
        <f>(12*(QUOTIENT(K56,10000)-31))+MOD(QUOTIENT(K56,100),100)+MOD(K56,100)-1</f>
        <v>53</v>
      </c>
      <c r="M56" s="1">
        <f>3100+(100*QUOTIENT(L56-1,12))+MOD(L56-1,12)+1</f>
        <v>3505</v>
      </c>
      <c r="T56" s="11"/>
      <c r="U56" s="11"/>
      <c r="V56" s="11"/>
      <c r="W56" s="59"/>
      <c r="X56" s="11"/>
      <c r="Y56" s="11"/>
      <c r="Z56" s="11"/>
      <c r="AX56" s="23"/>
      <c r="AY56" s="25"/>
      <c r="AZ56" s="25"/>
      <c r="BA56" s="25"/>
      <c r="BB56" s="25"/>
      <c r="BC56" s="25"/>
      <c r="BD56" s="25"/>
      <c r="BE56" s="25"/>
      <c r="BF56" s="25"/>
      <c r="BG56" s="64"/>
      <c r="BH56" s="25"/>
      <c r="BI56" s="25"/>
      <c r="BJ56" s="25"/>
      <c r="BK56" s="25"/>
      <c r="BL56" s="24"/>
      <c r="BP56" s="79"/>
      <c r="BQ56" s="11"/>
      <c r="BR56" s="11"/>
      <c r="BT56" s="11"/>
      <c r="BU56" s="11"/>
      <c r="BV56" s="11"/>
      <c r="BW56" s="11"/>
      <c r="BX56" s="11"/>
      <c r="BY56" s="11"/>
      <c r="BZ56" s="11"/>
      <c r="CA56" s="11"/>
      <c r="CB56" s="11"/>
      <c r="CC56" s="11"/>
      <c r="CD56" s="11"/>
      <c r="CE56" s="66"/>
    </row>
    <row r="57" spans="1:49" ht="12.75">
      <c r="A57" s="40" t="str">
        <f t="shared" si="0"/>
        <v>GG01-Flint-00</v>
      </c>
      <c r="B57" s="1" t="s">
        <v>713</v>
      </c>
      <c r="C57" s="20" t="s">
        <v>1230</v>
      </c>
      <c r="D57" s="1" t="s">
        <v>714</v>
      </c>
      <c r="E57" s="2" t="s">
        <v>715</v>
      </c>
      <c r="F57" s="112">
        <v>2749</v>
      </c>
      <c r="G57" s="3" t="s">
        <v>1218</v>
      </c>
      <c r="H57" s="45" t="s">
        <v>1010</v>
      </c>
      <c r="J57" s="139">
        <v>330903</v>
      </c>
      <c r="K57" s="4">
        <v>331203</v>
      </c>
      <c r="L57" s="4">
        <f>(12*(QUOTIENT(K57,10000)-31))+MOD(QUOTIENT(K57,100),100)+MOD(K57,100)-1</f>
        <v>38</v>
      </c>
      <c r="M57" s="1">
        <f>3100+(100*QUOTIENT(L57-1,12))+MOD(L57-1,12)+1</f>
        <v>3402</v>
      </c>
      <c r="AR57" s="13"/>
      <c r="AS57" s="13"/>
      <c r="AT57" s="13"/>
      <c r="AU57" s="73"/>
      <c r="AV57" s="12"/>
      <c r="AW57" s="12"/>
    </row>
    <row r="58" spans="1:28" ht="12.75">
      <c r="A58" s="1" t="str">
        <f t="shared" si="0"/>
        <v>GG01-JonesL-01</v>
      </c>
      <c r="B58" s="1" t="s">
        <v>512</v>
      </c>
      <c r="C58" s="20" t="s">
        <v>1230</v>
      </c>
      <c r="D58" s="1" t="s">
        <v>513</v>
      </c>
      <c r="E58" s="2" t="s">
        <v>514</v>
      </c>
      <c r="F58" s="112">
        <v>18408</v>
      </c>
      <c r="G58" s="2" t="s">
        <v>1218</v>
      </c>
      <c r="H58" s="46" t="s">
        <v>983</v>
      </c>
      <c r="I58" s="21" t="s">
        <v>716</v>
      </c>
      <c r="J58" s="139">
        <v>310501.25</v>
      </c>
      <c r="K58" s="4">
        <v>320501</v>
      </c>
      <c r="L58" s="4">
        <f>(12*(QUOTIENT(K58,10000)-31))+MOD(QUOTIENT(K58,100),100)+MOD(K58,100)-1</f>
        <v>17</v>
      </c>
      <c r="M58" s="1">
        <f>3100+(100*QUOTIENT(L58-1,12))+MOD(L58-1,12)+1</f>
        <v>3205</v>
      </c>
      <c r="O58" s="26" t="s">
        <v>31</v>
      </c>
      <c r="P58" s="8"/>
      <c r="Q58" s="8"/>
      <c r="R58" s="8"/>
      <c r="S58" s="8"/>
      <c r="T58" s="8"/>
      <c r="U58" s="8"/>
      <c r="V58" s="8"/>
      <c r="W58" s="58"/>
      <c r="X58" s="8"/>
      <c r="Y58" s="8"/>
      <c r="Z58" s="8"/>
      <c r="AA58" s="8"/>
      <c r="AB58" s="9"/>
    </row>
    <row r="59" spans="1:20" ht="12.75">
      <c r="A59" s="1" t="str">
        <f t="shared" si="0"/>
        <v>GG01-Van Natta-02</v>
      </c>
      <c r="B59" s="1" t="s">
        <v>534</v>
      </c>
      <c r="C59" s="20" t="s">
        <v>1230</v>
      </c>
      <c r="D59" s="1" t="s">
        <v>535</v>
      </c>
      <c r="E59" s="2" t="s">
        <v>536</v>
      </c>
      <c r="F59" s="112">
        <v>11553</v>
      </c>
      <c r="G59" s="2" t="s">
        <v>1218</v>
      </c>
      <c r="H59" s="46" t="s">
        <v>984</v>
      </c>
      <c r="I59" s="21" t="s">
        <v>716</v>
      </c>
      <c r="J59" s="139">
        <v>310501.3</v>
      </c>
      <c r="K59" s="4">
        <v>310901</v>
      </c>
      <c r="L59" s="4">
        <f>(12*(QUOTIENT(K59,10000)-31))+MOD(QUOTIENT(K59,100),100)+MOD(K59,100)-1</f>
        <v>9</v>
      </c>
      <c r="M59" s="1">
        <f>3100+(100*QUOTIENT(L59-1,12))+MOD(L59-1,12)+1</f>
        <v>3109</v>
      </c>
      <c r="P59" s="23"/>
      <c r="Q59" s="146"/>
      <c r="R59" s="147"/>
      <c r="S59" s="25"/>
      <c r="T59" s="24"/>
    </row>
    <row r="60" spans="1:24" ht="12.75">
      <c r="A60" s="1" t="str">
        <f t="shared" si="0"/>
        <v>GG01-Huff-03</v>
      </c>
      <c r="B60" s="1" t="s">
        <v>542</v>
      </c>
      <c r="C60" s="20" t="s">
        <v>1230</v>
      </c>
      <c r="D60" s="1" t="s">
        <v>543</v>
      </c>
      <c r="E60" s="2" t="s">
        <v>544</v>
      </c>
      <c r="F60" s="112">
        <v>34463</v>
      </c>
      <c r="G60" s="2" t="s">
        <v>1218</v>
      </c>
      <c r="H60" s="46" t="s">
        <v>985</v>
      </c>
      <c r="I60" s="21" t="s">
        <v>716</v>
      </c>
      <c r="J60" s="139">
        <v>310601</v>
      </c>
      <c r="K60" s="4">
        <v>320101</v>
      </c>
      <c r="L60" s="4">
        <f>(12*(QUOTIENT(K60,10000)-31))+MOD(QUOTIENT(K60,100),100)+MOD(K60,100)-1</f>
        <v>13</v>
      </c>
      <c r="M60" s="1">
        <f>3100+(100*QUOTIENT(L60-1,12))+MOD(L60-1,12)+1</f>
        <v>3201</v>
      </c>
      <c r="Q60" s="7"/>
      <c r="R60" s="8"/>
      <c r="S60" s="8"/>
      <c r="T60" s="8"/>
      <c r="U60" s="8"/>
      <c r="V60" s="8"/>
      <c r="W60" s="58"/>
      <c r="X60" s="9"/>
    </row>
    <row r="61" spans="1:39" ht="12.75">
      <c r="A61" s="1" t="str">
        <f t="shared" si="0"/>
        <v>GG01-DeMarce-04</v>
      </c>
      <c r="B61" s="1" t="s">
        <v>676</v>
      </c>
      <c r="C61" s="20" t="s">
        <v>1230</v>
      </c>
      <c r="D61" s="1" t="s">
        <v>677</v>
      </c>
      <c r="E61" s="21" t="s">
        <v>876</v>
      </c>
      <c r="F61" s="114">
        <v>18196</v>
      </c>
      <c r="G61" s="2" t="s">
        <v>1218</v>
      </c>
      <c r="H61" s="46" t="s">
        <v>986</v>
      </c>
      <c r="I61" s="21" t="s">
        <v>716</v>
      </c>
      <c r="J61" s="139">
        <v>330401</v>
      </c>
      <c r="K61" s="4">
        <v>330401</v>
      </c>
      <c r="L61" s="4">
        <f>(12*(QUOTIENT(K61,10000)-31))+MOD(QUOTIENT(K61,100),100)+MOD(K61,100)-1</f>
        <v>28</v>
      </c>
      <c r="M61" s="1">
        <f>3100+(100*QUOTIENT(L61-1,12))+MOD(L61-1,12)+1</f>
        <v>3304</v>
      </c>
      <c r="AM61" s="87"/>
    </row>
    <row r="62" spans="1:52" ht="12.75">
      <c r="A62" s="1" t="str">
        <f t="shared" si="0"/>
        <v>GG02-Spehar-01</v>
      </c>
      <c r="B62" s="1" t="s">
        <v>750</v>
      </c>
      <c r="C62" s="20" t="s">
        <v>1230</v>
      </c>
      <c r="D62" s="1" t="s">
        <v>751</v>
      </c>
      <c r="E62" s="2" t="s">
        <v>752</v>
      </c>
      <c r="F62" s="112">
        <v>6794</v>
      </c>
      <c r="G62" s="2" t="s">
        <v>1219</v>
      </c>
      <c r="H62" s="46" t="s">
        <v>983</v>
      </c>
      <c r="I62" s="2" t="s">
        <v>753</v>
      </c>
      <c r="J62" s="139">
        <v>340303</v>
      </c>
      <c r="K62" s="4">
        <v>340303</v>
      </c>
      <c r="L62" s="4">
        <f>(12*(QUOTIENT(K62,10000)-31))+MOD(QUOTIENT(K62,100),100)+MOD(K62,100)-1</f>
        <v>41</v>
      </c>
      <c r="M62" s="1">
        <f>3100+(100*QUOTIENT(L62-1,12))+MOD(L62-1,12)+1</f>
        <v>3405</v>
      </c>
      <c r="AX62" s="8"/>
      <c r="AY62" s="8"/>
      <c r="AZ62" s="8"/>
    </row>
    <row r="63" spans="1:41" ht="12.75">
      <c r="A63" s="1" t="str">
        <f t="shared" si="0"/>
        <v>GG02-Toro-02</v>
      </c>
      <c r="B63" s="1" t="s">
        <v>692</v>
      </c>
      <c r="C63" s="20" t="s">
        <v>1230</v>
      </c>
      <c r="D63" s="1" t="s">
        <v>693</v>
      </c>
      <c r="E63" s="2" t="s">
        <v>694</v>
      </c>
      <c r="F63" s="112">
        <v>4818</v>
      </c>
      <c r="G63" s="2" t="s">
        <v>1219</v>
      </c>
      <c r="H63" s="46" t="s">
        <v>984</v>
      </c>
      <c r="I63" s="2" t="s">
        <v>695</v>
      </c>
      <c r="J63" s="139">
        <v>330601</v>
      </c>
      <c r="K63" s="4">
        <v>330601</v>
      </c>
      <c r="L63" s="4">
        <f>(12*(QUOTIENT(K63,10000)-31))+MOD(QUOTIENT(K63,100),100)+MOD(K63,100)-1</f>
        <v>30</v>
      </c>
      <c r="M63" s="1">
        <f>3100+(100*QUOTIENT(L63-1,12))+MOD(L63-1,12)+1</f>
        <v>3306</v>
      </c>
      <c r="AO63" s="87"/>
    </row>
    <row r="64" spans="1:49" ht="12.75">
      <c r="A64" s="1" t="str">
        <f t="shared" si="0"/>
        <v>GG02-WeberCJ-03</v>
      </c>
      <c r="B64" s="1" t="s">
        <v>701</v>
      </c>
      <c r="C64" s="20" t="s">
        <v>1230</v>
      </c>
      <c r="D64" s="1" t="s">
        <v>702</v>
      </c>
      <c r="E64" s="21" t="s">
        <v>879</v>
      </c>
      <c r="F64" s="114">
        <v>22633</v>
      </c>
      <c r="G64" s="2" t="s">
        <v>1219</v>
      </c>
      <c r="H64" s="46" t="s">
        <v>985</v>
      </c>
      <c r="I64" s="2" t="s">
        <v>703</v>
      </c>
      <c r="J64" s="139">
        <v>330603</v>
      </c>
      <c r="K64" s="4">
        <v>331103</v>
      </c>
      <c r="L64" s="4">
        <f>(12*(QUOTIENT(K64,10000)-31))+MOD(QUOTIENT(K64,100),100)+MOD(K64,100)-1</f>
        <v>37</v>
      </c>
      <c r="M64" s="1">
        <f>3100+(100*QUOTIENT(L64-1,12))+MOD(L64-1,12)+1</f>
        <v>3401</v>
      </c>
      <c r="AO64" s="13"/>
      <c r="AP64" s="13"/>
      <c r="AQ64" s="13"/>
      <c r="AR64" s="8"/>
      <c r="AS64" s="8"/>
      <c r="AT64" s="8"/>
      <c r="AU64" s="73"/>
      <c r="AV64" s="12"/>
      <c r="AW64" s="12"/>
    </row>
    <row r="65" spans="1:32" ht="12.75">
      <c r="A65" s="1" t="str">
        <f t="shared" si="0"/>
        <v>GG02-Holler-04</v>
      </c>
      <c r="B65" s="1" t="s">
        <v>623</v>
      </c>
      <c r="C65" s="20" t="s">
        <v>1230</v>
      </c>
      <c r="D65" s="1" t="s">
        <v>624</v>
      </c>
      <c r="E65" s="2" t="s">
        <v>625</v>
      </c>
      <c r="F65" s="112">
        <v>2018</v>
      </c>
      <c r="G65" s="2" t="s">
        <v>1219</v>
      </c>
      <c r="H65" s="46" t="s">
        <v>986</v>
      </c>
      <c r="I65" s="2" t="s">
        <v>626</v>
      </c>
      <c r="J65" s="139">
        <v>320901</v>
      </c>
      <c r="K65" s="4">
        <v>320901</v>
      </c>
      <c r="L65" s="4">
        <f>(12*(QUOTIENT(K65,10000)-31))+MOD(QUOTIENT(K65,100),100)+MOD(K65,100)-1</f>
        <v>21</v>
      </c>
      <c r="M65" s="1">
        <f>3100+(100*QUOTIENT(L65-1,12))+MOD(L65-1,12)+1</f>
        <v>3209</v>
      </c>
      <c r="AF65" s="87"/>
    </row>
    <row r="66" spans="1:27" ht="12.75">
      <c r="A66" s="1" t="str">
        <f t="shared" si="0"/>
        <v>GG02-Huff-05</v>
      </c>
      <c r="B66" s="1" t="s">
        <v>508</v>
      </c>
      <c r="C66" s="20" t="s">
        <v>1230</v>
      </c>
      <c r="D66" s="1" t="s">
        <v>509</v>
      </c>
      <c r="E66" s="2" t="s">
        <v>510</v>
      </c>
      <c r="F66" s="112">
        <v>5059</v>
      </c>
      <c r="G66" s="2" t="s">
        <v>1219</v>
      </c>
      <c r="H66" s="46" t="s">
        <v>987</v>
      </c>
      <c r="I66" s="2" t="s">
        <v>511</v>
      </c>
      <c r="J66" s="139">
        <v>310501.25</v>
      </c>
      <c r="K66" s="4">
        <v>320401</v>
      </c>
      <c r="L66" s="4">
        <f>(12*(QUOTIENT(K66,10000)-31))+MOD(QUOTIENT(K66,100),100)+MOD(K66,100)-1</f>
        <v>16</v>
      </c>
      <c r="M66" s="1">
        <f>3100+(100*QUOTIENT(L66-1,12))+MOD(L66-1,12)+1</f>
        <v>3204</v>
      </c>
      <c r="O66" s="26" t="s">
        <v>31</v>
      </c>
      <c r="P66" s="8"/>
      <c r="Q66" s="8"/>
      <c r="R66" s="8"/>
      <c r="S66" s="8"/>
      <c r="T66" s="8"/>
      <c r="U66" s="8"/>
      <c r="V66" s="8"/>
      <c r="W66" s="58"/>
      <c r="X66" s="8"/>
      <c r="Y66" s="8"/>
      <c r="Z66" s="8"/>
      <c r="AA66" s="9"/>
    </row>
    <row r="67" spans="1:28" ht="12.75">
      <c r="A67" s="1" t="str">
        <f t="shared" si="0"/>
        <v>GG02-Zeek-06</v>
      </c>
      <c r="B67" s="1" t="s">
        <v>593</v>
      </c>
      <c r="C67" s="20" t="s">
        <v>1230</v>
      </c>
      <c r="D67" s="1" t="s">
        <v>594</v>
      </c>
      <c r="E67" s="2" t="s">
        <v>595</v>
      </c>
      <c r="F67" s="112">
        <v>9884</v>
      </c>
      <c r="G67" s="2" t="s">
        <v>1219</v>
      </c>
      <c r="H67" s="46" t="s">
        <v>988</v>
      </c>
      <c r="I67" s="2" t="s">
        <v>596</v>
      </c>
      <c r="J67" s="139">
        <v>320301</v>
      </c>
      <c r="K67" s="4">
        <v>320301</v>
      </c>
      <c r="L67" s="4">
        <f>(12*(QUOTIENT(K67,10000)-31))+MOD(QUOTIENT(K67,100),100)+MOD(K67,100)-1</f>
        <v>15</v>
      </c>
      <c r="M67" s="1">
        <f>3100+(100*QUOTIENT(L67-1,12))+MOD(L67-1,12)+1</f>
        <v>3203</v>
      </c>
      <c r="Z67" s="7"/>
      <c r="AA67" s="8"/>
      <c r="AB67" s="9"/>
    </row>
    <row r="68" spans="1:44" ht="12.75">
      <c r="A68" s="1" t="str">
        <f t="shared" si="0"/>
        <v>GG02-Ewing-07</v>
      </c>
      <c r="B68" s="1" t="s">
        <v>696</v>
      </c>
      <c r="C68" s="20" t="s">
        <v>1230</v>
      </c>
      <c r="D68" s="1" t="s">
        <v>697</v>
      </c>
      <c r="E68" s="21" t="s">
        <v>878</v>
      </c>
      <c r="F68" s="114">
        <v>26045</v>
      </c>
      <c r="G68" s="2" t="s">
        <v>1219</v>
      </c>
      <c r="H68" s="46" t="s">
        <v>989</v>
      </c>
      <c r="I68" s="2" t="s">
        <v>698</v>
      </c>
      <c r="J68" s="139">
        <v>330601</v>
      </c>
      <c r="K68" s="4">
        <v>330901</v>
      </c>
      <c r="L68" s="4">
        <f>(12*(QUOTIENT(K68,10000)-31))+MOD(QUOTIENT(K68,100),100)+MOD(K68,100)-1</f>
        <v>33</v>
      </c>
      <c r="M68" s="1">
        <f>3100+(100*QUOTIENT(L68-1,12))+MOD(L68-1,12)+1</f>
        <v>3309</v>
      </c>
      <c r="AO68" s="7"/>
      <c r="AP68" s="8"/>
      <c r="AQ68" s="8"/>
      <c r="AR68" s="9"/>
    </row>
    <row r="69" spans="1:49" ht="12.75">
      <c r="A69" s="40" t="str">
        <f aca="true" t="shared" si="2" ref="A69:A132">TRIM(G69)&amp;"-"&amp;B69&amp;"-"&amp;H69</f>
        <v>GG02P-Flint-00</v>
      </c>
      <c r="B69" s="1" t="s">
        <v>726</v>
      </c>
      <c r="C69" s="20" t="s">
        <v>1230</v>
      </c>
      <c r="D69" s="1" t="s">
        <v>727</v>
      </c>
      <c r="E69" s="2" t="s">
        <v>728</v>
      </c>
      <c r="F69" s="112">
        <v>4086</v>
      </c>
      <c r="G69" s="3" t="s">
        <v>1309</v>
      </c>
      <c r="H69" s="45" t="s">
        <v>1010</v>
      </c>
      <c r="J69" s="139">
        <v>331203</v>
      </c>
      <c r="K69" s="4">
        <v>331203</v>
      </c>
      <c r="L69" s="4">
        <f>(12*(QUOTIENT(K69,10000)-31))+MOD(QUOTIENT(K69,100),100)+MOD(K69,100)-1</f>
        <v>38</v>
      </c>
      <c r="M69" s="1">
        <f>3100+(100*QUOTIENT(L69-1,12))+MOD(L69-1,12)+1</f>
        <v>3402</v>
      </c>
      <c r="AU69" s="86"/>
      <c r="AV69" s="87"/>
      <c r="AW69" s="87"/>
    </row>
    <row r="70" spans="1:63" ht="12.75">
      <c r="A70" s="1" t="str">
        <f t="shared" si="2"/>
        <v>GG03-DeMarce-01</v>
      </c>
      <c r="B70" s="1" t="s">
        <v>754</v>
      </c>
      <c r="C70" s="20" t="s">
        <v>1230</v>
      </c>
      <c r="D70" s="1" t="s">
        <v>755</v>
      </c>
      <c r="E70" s="2" t="s">
        <v>756</v>
      </c>
      <c r="F70" s="112">
        <v>18314</v>
      </c>
      <c r="G70" s="2" t="s">
        <v>1220</v>
      </c>
      <c r="H70" s="46" t="s">
        <v>983</v>
      </c>
      <c r="J70" s="139">
        <v>340401</v>
      </c>
      <c r="K70" s="4">
        <v>350401</v>
      </c>
      <c r="L70" s="4">
        <f>(12*(QUOTIENT(K70,10000)-31))+MOD(QUOTIENT(K70,100),100)+MOD(K70,100)-1</f>
        <v>52</v>
      </c>
      <c r="M70" s="1">
        <f>3100+(100*QUOTIENT(L70-1,12))+MOD(L70-1,12)+1</f>
        <v>3504</v>
      </c>
      <c r="AY70" s="7"/>
      <c r="AZ70" s="8"/>
      <c r="BA70" s="8"/>
      <c r="BB70" s="8"/>
      <c r="BC70" s="8"/>
      <c r="BD70" s="8"/>
      <c r="BE70" s="8"/>
      <c r="BF70" s="8"/>
      <c r="BG70" s="62"/>
      <c r="BH70" s="8"/>
      <c r="BI70" s="8"/>
      <c r="BJ70" s="8"/>
      <c r="BK70" s="9"/>
    </row>
    <row r="71" spans="1:36" ht="12.75">
      <c r="A71" s="1" t="str">
        <f t="shared" si="2"/>
        <v>GG03-Carrico-02</v>
      </c>
      <c r="B71" s="1" t="s">
        <v>651</v>
      </c>
      <c r="C71" s="20" t="s">
        <v>1230</v>
      </c>
      <c r="D71" s="1" t="s">
        <v>652</v>
      </c>
      <c r="E71" s="2" t="s">
        <v>653</v>
      </c>
      <c r="F71" s="112">
        <v>4711</v>
      </c>
      <c r="G71" s="2" t="s">
        <v>1220</v>
      </c>
      <c r="H71" s="46" t="s">
        <v>984</v>
      </c>
      <c r="J71" s="139">
        <v>330101</v>
      </c>
      <c r="K71" s="4">
        <v>330101</v>
      </c>
      <c r="L71" s="4">
        <f>(12*(QUOTIENT(K71,10000)-31))+MOD(QUOTIENT(K71,100),100)+MOD(K71,100)-1</f>
        <v>25</v>
      </c>
      <c r="M71" s="1">
        <f>3100+(100*QUOTIENT(L71-1,12))+MOD(L71-1,12)+1</f>
        <v>3301</v>
      </c>
      <c r="AJ71" s="87"/>
    </row>
    <row r="72" spans="1:33" ht="12.75">
      <c r="A72" s="1" t="str">
        <f t="shared" si="2"/>
        <v>GG03-Huff-03</v>
      </c>
      <c r="B72" s="1" t="s">
        <v>607</v>
      </c>
      <c r="C72" s="20" t="s">
        <v>1230</v>
      </c>
      <c r="D72" s="1" t="s">
        <v>608</v>
      </c>
      <c r="E72" s="2" t="s">
        <v>609</v>
      </c>
      <c r="F72" s="112">
        <v>21091</v>
      </c>
      <c r="G72" s="2" t="s">
        <v>1220</v>
      </c>
      <c r="H72" s="46" t="s">
        <v>985</v>
      </c>
      <c r="J72" s="139">
        <v>320301</v>
      </c>
      <c r="K72" s="4">
        <v>321001</v>
      </c>
      <c r="L72" s="4">
        <f>(12*(QUOTIENT(K72,10000)-31))+MOD(QUOTIENT(K72,100),100)+MOD(K72,100)-1</f>
        <v>22</v>
      </c>
      <c r="M72" s="1">
        <f>3100+(100*QUOTIENT(L72-1,12))+MOD(L72-1,12)+1</f>
        <v>3210</v>
      </c>
      <c r="Z72" s="7"/>
      <c r="AA72" s="8"/>
      <c r="AB72" s="8"/>
      <c r="AC72" s="8"/>
      <c r="AD72" s="8"/>
      <c r="AE72" s="8"/>
      <c r="AF72" s="8"/>
      <c r="AG72" s="9"/>
    </row>
    <row r="73" spans="1:41" ht="12.75">
      <c r="A73" s="1" t="str">
        <f t="shared" si="2"/>
        <v>GG03-Musch-04</v>
      </c>
      <c r="B73" s="1" t="s">
        <v>683</v>
      </c>
      <c r="C73" s="20" t="s">
        <v>1230</v>
      </c>
      <c r="D73" s="1" t="s">
        <v>684</v>
      </c>
      <c r="E73" s="21" t="s">
        <v>877</v>
      </c>
      <c r="F73" s="114">
        <v>8733</v>
      </c>
      <c r="G73" s="2" t="s">
        <v>1220</v>
      </c>
      <c r="H73" s="46" t="s">
        <v>986</v>
      </c>
      <c r="J73" s="139">
        <v>330501</v>
      </c>
      <c r="K73" s="4">
        <v>330601</v>
      </c>
      <c r="L73" s="4">
        <f>(12*(QUOTIENT(K73,10000)-31))+MOD(QUOTIENT(K73,100),100)+MOD(K73,100)-1</f>
        <v>30</v>
      </c>
      <c r="M73" s="1">
        <f>3100+(100*QUOTIENT(L73-1,12))+MOD(L73-1,12)+1</f>
        <v>3306</v>
      </c>
      <c r="AN73" s="7"/>
      <c r="AO73" s="9"/>
    </row>
    <row r="74" spans="1:37" ht="12.75">
      <c r="A74" s="1" t="str">
        <f t="shared" si="2"/>
        <v>GG03-Turner-05</v>
      </c>
      <c r="B74" s="1" t="s">
        <v>629</v>
      </c>
      <c r="C74" s="20" t="s">
        <v>1230</v>
      </c>
      <c r="D74" s="1" t="s">
        <v>630</v>
      </c>
      <c r="E74" s="2" t="s">
        <v>631</v>
      </c>
      <c r="F74" s="112">
        <v>23171</v>
      </c>
      <c r="G74" s="2" t="s">
        <v>1220</v>
      </c>
      <c r="H74" s="46" t="s">
        <v>987</v>
      </c>
      <c r="J74" s="139">
        <v>320901</v>
      </c>
      <c r="K74" s="4">
        <v>330201</v>
      </c>
      <c r="L74" s="4">
        <f>(12*(QUOTIENT(K74,10000)-31))+MOD(QUOTIENT(K74,100),100)+MOD(K74,100)-1</f>
        <v>26</v>
      </c>
      <c r="M74" s="1">
        <f>3100+(100*QUOTIENT(L74-1,12))+MOD(L74-1,12)+1</f>
        <v>3302</v>
      </c>
      <c r="AF74" s="7" t="s">
        <v>632</v>
      </c>
      <c r="AG74" s="8"/>
      <c r="AH74" s="8"/>
      <c r="AI74" s="62"/>
      <c r="AJ74" s="8"/>
      <c r="AK74" s="9"/>
    </row>
    <row r="75" spans="1:28" ht="12.75">
      <c r="A75" s="1" t="str">
        <f t="shared" si="2"/>
        <v>GG03-Hughes-06</v>
      </c>
      <c r="B75" s="1" t="s">
        <v>564</v>
      </c>
      <c r="C75" s="20" t="s">
        <v>1230</v>
      </c>
      <c r="D75" s="1" t="s">
        <v>565</v>
      </c>
      <c r="E75" s="2" t="s">
        <v>566</v>
      </c>
      <c r="F75" s="112">
        <v>11194</v>
      </c>
      <c r="G75" s="2" t="s">
        <v>1220</v>
      </c>
      <c r="H75" s="46" t="s">
        <v>988</v>
      </c>
      <c r="J75" s="139">
        <v>310903</v>
      </c>
      <c r="K75" s="4">
        <v>320303</v>
      </c>
      <c r="L75" s="4">
        <f>(12*(QUOTIENT(K75,10000)-31))+MOD(QUOTIENT(K75,100),100)+MOD(K75,100)-1</f>
        <v>17</v>
      </c>
      <c r="M75" s="1">
        <f>3100+(100*QUOTIENT(L75-1,12))+MOD(L75-1,12)+1</f>
        <v>3205</v>
      </c>
      <c r="T75" s="13"/>
      <c r="U75" s="13"/>
      <c r="V75" s="13"/>
      <c r="W75" s="58"/>
      <c r="X75" s="8"/>
      <c r="Y75" s="8"/>
      <c r="Z75" s="12"/>
      <c r="AA75" s="12"/>
      <c r="AB75" s="12"/>
    </row>
    <row r="76" spans="1:43" ht="12.75">
      <c r="A76" s="1" t="str">
        <f t="shared" si="2"/>
        <v>GG03-Toro-07</v>
      </c>
      <c r="B76" s="1" t="s">
        <v>710</v>
      </c>
      <c r="C76" s="20" t="s">
        <v>1230</v>
      </c>
      <c r="D76" s="1" t="s">
        <v>711</v>
      </c>
      <c r="E76" s="2" t="s">
        <v>712</v>
      </c>
      <c r="F76" s="112">
        <v>7277</v>
      </c>
      <c r="G76" s="2" t="s">
        <v>1220</v>
      </c>
      <c r="H76" s="46" t="s">
        <v>989</v>
      </c>
      <c r="J76" s="139">
        <v>330801</v>
      </c>
      <c r="K76" s="4">
        <v>330801</v>
      </c>
      <c r="L76" s="4">
        <f>(12*(QUOTIENT(K76,10000)-31))+MOD(QUOTIENT(K76,100),100)+MOD(K76,100)-1</f>
        <v>32</v>
      </c>
      <c r="M76" s="1">
        <f>3100+(100*QUOTIENT(L76-1,12))+MOD(L76-1,12)+1</f>
        <v>3308</v>
      </c>
      <c r="AQ76" s="87"/>
    </row>
    <row r="77" spans="1:53" ht="12.75">
      <c r="A77" s="1" t="str">
        <f t="shared" si="2"/>
        <v>GG03-Ewing-08</v>
      </c>
      <c r="B77" s="1" t="s">
        <v>717</v>
      </c>
      <c r="C77" s="20" t="s">
        <v>1230</v>
      </c>
      <c r="D77" s="1" t="s">
        <v>718</v>
      </c>
      <c r="E77" s="21" t="s">
        <v>882</v>
      </c>
      <c r="F77" s="114">
        <v>21265</v>
      </c>
      <c r="G77" s="2" t="s">
        <v>1220</v>
      </c>
      <c r="H77" s="46" t="s">
        <v>990</v>
      </c>
      <c r="I77" s="2" t="s">
        <v>719</v>
      </c>
      <c r="J77" s="139">
        <v>330901</v>
      </c>
      <c r="K77" s="4">
        <v>340101</v>
      </c>
      <c r="L77" s="4">
        <f>(12*(QUOTIENT(K77,10000)-31))+MOD(QUOTIENT(K77,100),100)+MOD(K77,100)-1</f>
        <v>37</v>
      </c>
      <c r="M77" s="1">
        <f>3100+(100*QUOTIENT(L77-1,12))+MOD(L77-1,12)+1</f>
        <v>3401</v>
      </c>
      <c r="AR77" s="23"/>
      <c r="AS77" s="25"/>
      <c r="AT77" s="25"/>
      <c r="AU77" s="64"/>
      <c r="AV77" s="24"/>
      <c r="AW77" s="11"/>
      <c r="AX77" s="11"/>
      <c r="AY77" s="11"/>
      <c r="AZ77" s="11"/>
      <c r="BA77" s="11"/>
    </row>
    <row r="78" spans="1:47" ht="12.75">
      <c r="A78" s="40" t="str">
        <f t="shared" si="2"/>
        <v>GG03P-Flint-00</v>
      </c>
      <c r="B78" s="20" t="s">
        <v>515</v>
      </c>
      <c r="C78" s="20" t="s">
        <v>1230</v>
      </c>
      <c r="D78" s="20" t="s">
        <v>516</v>
      </c>
      <c r="E78" s="21" t="s">
        <v>1090</v>
      </c>
      <c r="F78" s="114">
        <v>4982</v>
      </c>
      <c r="G78" s="21" t="s">
        <v>1221</v>
      </c>
      <c r="H78" s="45" t="s">
        <v>1010</v>
      </c>
      <c r="J78" s="139">
        <v>331201</v>
      </c>
      <c r="K78" s="4">
        <v>331201</v>
      </c>
      <c r="L78" s="4">
        <f>(12*(QUOTIENT(K78,10000)-31))+MOD(QUOTIENT(K78,100),100)+MOD(K78,100)-1</f>
        <v>36</v>
      </c>
      <c r="M78" s="1">
        <f>INT(K78/100)+(100*INT((MOD(K78,100)-1)/12))+MOD(MOD(K78,100)-1,12)</f>
        <v>3312</v>
      </c>
      <c r="AU78" s="83"/>
    </row>
    <row r="79" spans="1:29" ht="12.75">
      <c r="A79" s="1" t="str">
        <f t="shared" si="2"/>
        <v>GG04-Goodlett-01</v>
      </c>
      <c r="B79" s="1" t="s">
        <v>601</v>
      </c>
      <c r="C79" s="20" t="s">
        <v>1230</v>
      </c>
      <c r="D79" s="1" t="s">
        <v>602</v>
      </c>
      <c r="E79" s="2" t="s">
        <v>603</v>
      </c>
      <c r="F79" s="112">
        <v>15935</v>
      </c>
      <c r="G79" s="2" t="s">
        <v>1222</v>
      </c>
      <c r="H79" s="46" t="s">
        <v>983</v>
      </c>
      <c r="J79" s="139">
        <v>320301</v>
      </c>
      <c r="K79" s="4">
        <v>320601</v>
      </c>
      <c r="L79" s="4">
        <f>(12*(QUOTIENT(K79,10000)-31))+MOD(QUOTIENT(K79,100),100)+MOD(K79,100)-1</f>
        <v>18</v>
      </c>
      <c r="M79" s="1">
        <f>3100+(100*QUOTIENT(L79-1,12))+MOD(L79-1,12)+1</f>
        <v>3206</v>
      </c>
      <c r="Z79" s="7"/>
      <c r="AA79" s="8"/>
      <c r="AB79" s="8"/>
      <c r="AC79" s="9"/>
    </row>
    <row r="80" spans="1:53" ht="12.75">
      <c r="A80" s="1" t="str">
        <f t="shared" si="2"/>
        <v>GG04-DeMarce-02</v>
      </c>
      <c r="B80" s="1" t="s">
        <v>735</v>
      </c>
      <c r="C80" s="20" t="s">
        <v>1230</v>
      </c>
      <c r="D80" s="1" t="s">
        <v>736</v>
      </c>
      <c r="E80" s="2" t="s">
        <v>737</v>
      </c>
      <c r="F80" s="112">
        <v>3289</v>
      </c>
      <c r="G80" s="2" t="s">
        <v>1222</v>
      </c>
      <c r="H80" s="46" t="s">
        <v>984</v>
      </c>
      <c r="J80" s="139">
        <v>340101</v>
      </c>
      <c r="K80" s="4">
        <v>340601</v>
      </c>
      <c r="L80" s="4">
        <f>(12*(QUOTIENT(K80,10000)-31))+MOD(QUOTIENT(K80,100),100)+MOD(K80,100)-1</f>
        <v>42</v>
      </c>
      <c r="M80" s="1">
        <f>3100+(100*QUOTIENT(L80-1,12))+MOD(L80-1,12)+1</f>
        <v>3406</v>
      </c>
      <c r="AV80" s="7"/>
      <c r="AW80" s="8"/>
      <c r="AX80" s="8"/>
      <c r="AY80" s="8"/>
      <c r="AZ80" s="8"/>
      <c r="BA80" s="9"/>
    </row>
    <row r="81" spans="1:22" ht="12.75">
      <c r="A81" s="1" t="str">
        <f t="shared" si="2"/>
        <v>GG04-Bergstralh-03</v>
      </c>
      <c r="B81" s="1" t="s">
        <v>523</v>
      </c>
      <c r="C81" s="20" t="s">
        <v>1230</v>
      </c>
      <c r="D81" s="1" t="s">
        <v>524</v>
      </c>
      <c r="E81" s="2" t="s">
        <v>525</v>
      </c>
      <c r="F81" s="112">
        <v>4753</v>
      </c>
      <c r="G81" s="2" t="s">
        <v>1222</v>
      </c>
      <c r="H81" s="46" t="s">
        <v>985</v>
      </c>
      <c r="J81" s="139">
        <v>310603</v>
      </c>
      <c r="K81" s="4">
        <v>310603</v>
      </c>
      <c r="L81" s="4">
        <f>(12*(QUOTIENT(K81,10000)-31))+MOD(QUOTIENT(K81,100),100)+MOD(K81,100)-1</f>
        <v>8</v>
      </c>
      <c r="M81" s="1">
        <f>3100+(100*QUOTIENT(L81-1,12))+MOD(L81-1,12)+1</f>
        <v>3108</v>
      </c>
      <c r="Q81" s="87"/>
      <c r="R81" s="87"/>
      <c r="S81" s="87"/>
      <c r="T81" s="11"/>
      <c r="U81" s="11"/>
      <c r="V81" s="11"/>
    </row>
    <row r="82" spans="1:23" ht="12.75">
      <c r="A82" s="1" t="str">
        <f t="shared" si="2"/>
        <v>GG04-Rittgers-04</v>
      </c>
      <c r="B82" s="1" t="s">
        <v>577</v>
      </c>
      <c r="C82" s="20" t="s">
        <v>1230</v>
      </c>
      <c r="D82" s="1" t="s">
        <v>578</v>
      </c>
      <c r="E82" s="2" t="s">
        <v>579</v>
      </c>
      <c r="F82" s="112">
        <v>3170</v>
      </c>
      <c r="G82" s="2" t="s">
        <v>1222</v>
      </c>
      <c r="H82" s="46" t="s">
        <v>986</v>
      </c>
      <c r="J82" s="139">
        <v>311201</v>
      </c>
      <c r="K82" s="4">
        <v>311201</v>
      </c>
      <c r="L82" s="4">
        <f>(12*(QUOTIENT(K82,10000)-31))+MOD(QUOTIENT(K82,100),100)+MOD(K82,100)-1</f>
        <v>12</v>
      </c>
      <c r="M82" s="1">
        <f>3100+(100*QUOTIENT(L82-1,12))+MOD(L82-1,12)+1</f>
        <v>3112</v>
      </c>
      <c r="W82" s="89"/>
    </row>
    <row r="83" spans="1:22" ht="12.75">
      <c r="A83" s="1" t="str">
        <f t="shared" si="2"/>
        <v>GG04-Robinson-05</v>
      </c>
      <c r="B83" s="1" t="s">
        <v>557</v>
      </c>
      <c r="C83" s="20" t="s">
        <v>1230</v>
      </c>
      <c r="D83" s="1" t="s">
        <v>558</v>
      </c>
      <c r="E83" s="2" t="s">
        <v>559</v>
      </c>
      <c r="F83" s="112">
        <v>3734</v>
      </c>
      <c r="G83" s="2" t="s">
        <v>1222</v>
      </c>
      <c r="H83" s="46" t="s">
        <v>987</v>
      </c>
      <c r="J83" s="139">
        <v>310901</v>
      </c>
      <c r="K83" s="4">
        <v>310901</v>
      </c>
      <c r="L83" s="4">
        <f>(12*(QUOTIENT(K83,10000)-31))+MOD(QUOTIENT(K83,100),100)+MOD(K83,100)-1</f>
        <v>9</v>
      </c>
      <c r="M83" s="1">
        <f>3100+(100*QUOTIENT(L83-1,12))+MOD(L83-1,12)+1</f>
        <v>3109</v>
      </c>
      <c r="T83" s="87" t="s">
        <v>560</v>
      </c>
      <c r="U83" s="11"/>
      <c r="V83" s="11"/>
    </row>
    <row r="84" spans="1:52" ht="12.75">
      <c r="A84" s="1" t="str">
        <f t="shared" si="2"/>
        <v>GG04-Offord-06</v>
      </c>
      <c r="B84" s="1" t="s">
        <v>757</v>
      </c>
      <c r="C84" s="20" t="s">
        <v>1230</v>
      </c>
      <c r="D84" s="1" t="s">
        <v>758</v>
      </c>
      <c r="E84" s="2" t="s">
        <v>759</v>
      </c>
      <c r="F84" s="112">
        <v>5945</v>
      </c>
      <c r="G84" s="2" t="s">
        <v>1222</v>
      </c>
      <c r="H84" s="46" t="s">
        <v>988</v>
      </c>
      <c r="J84" s="139">
        <v>340501</v>
      </c>
      <c r="K84" s="4">
        <v>340501</v>
      </c>
      <c r="L84" s="4">
        <f>(12*(QUOTIENT(K84,10000)-31))+MOD(QUOTIENT(K84,100),100)+MOD(K84,100)-1</f>
        <v>41</v>
      </c>
      <c r="M84" s="1">
        <f>3100+(100*QUOTIENT(L84-1,12))+MOD(L84-1,12)+1</f>
        <v>3405</v>
      </c>
      <c r="AZ84" s="87"/>
    </row>
    <row r="85" spans="1:41" ht="12.75">
      <c r="A85" s="1" t="str">
        <f t="shared" si="2"/>
        <v>GG04-Clavell-07</v>
      </c>
      <c r="B85" s="1" t="s">
        <v>644</v>
      </c>
      <c r="C85" s="20" t="s">
        <v>1230</v>
      </c>
      <c r="D85" s="1" t="s">
        <v>645</v>
      </c>
      <c r="E85" s="2" t="s">
        <v>646</v>
      </c>
      <c r="F85" s="112">
        <v>15048</v>
      </c>
      <c r="G85" s="2" t="s">
        <v>1222</v>
      </c>
      <c r="H85" s="46" t="s">
        <v>989</v>
      </c>
      <c r="J85" s="139">
        <v>321201</v>
      </c>
      <c r="K85" s="4">
        <v>330601</v>
      </c>
      <c r="L85" s="4">
        <f>(12*(QUOTIENT(K85,10000)-31))+MOD(QUOTIENT(K85,100),100)+MOD(K85,100)-1</f>
        <v>30</v>
      </c>
      <c r="M85" s="1">
        <f>3100+(100*QUOTIENT(L85-1,12))+MOD(L85-1,12)+1</f>
        <v>3306</v>
      </c>
      <c r="AI85" s="68"/>
      <c r="AJ85" s="8"/>
      <c r="AK85" s="8"/>
      <c r="AL85" s="8"/>
      <c r="AM85" s="8"/>
      <c r="AN85" s="8"/>
      <c r="AO85" s="9"/>
    </row>
    <row r="86" spans="1:52" ht="12.75">
      <c r="A86" s="1" t="str">
        <f t="shared" si="2"/>
        <v>GG04-Lutz-08</v>
      </c>
      <c r="B86" s="1" t="s">
        <v>610</v>
      </c>
      <c r="C86" s="20" t="s">
        <v>1230</v>
      </c>
      <c r="D86" s="1" t="s">
        <v>611</v>
      </c>
      <c r="E86" s="2" t="s">
        <v>612</v>
      </c>
      <c r="F86" s="112">
        <v>11709</v>
      </c>
      <c r="G86" s="2" t="s">
        <v>1222</v>
      </c>
      <c r="H86" s="46" t="s">
        <v>990</v>
      </c>
      <c r="J86" s="140">
        <v>320801</v>
      </c>
      <c r="K86" s="4">
        <v>340303</v>
      </c>
      <c r="L86" s="4">
        <f>(12*(QUOTIENT(K86,10000)-31))+MOD(QUOTIENT(K86,100),100)+MOD(K86,100)-1</f>
        <v>41</v>
      </c>
      <c r="M86" s="1">
        <f>3100+(100*QUOTIENT(L86-1,12))+MOD(L86-1,12)+1</f>
        <v>3405</v>
      </c>
      <c r="Z86" s="11"/>
      <c r="AA86" s="11"/>
      <c r="AB86" s="11"/>
      <c r="AC86" s="11"/>
      <c r="AD86" s="11"/>
      <c r="AE86" s="23"/>
      <c r="AF86" s="8"/>
      <c r="AG86" s="8"/>
      <c r="AH86" s="8"/>
      <c r="AI86" s="62"/>
      <c r="AJ86" s="8"/>
      <c r="AK86" s="8"/>
      <c r="AL86" s="8"/>
      <c r="AM86" s="8"/>
      <c r="AN86" s="8"/>
      <c r="AO86" s="8"/>
      <c r="AP86" s="8"/>
      <c r="AQ86" s="8"/>
      <c r="AR86" s="8"/>
      <c r="AS86" s="8"/>
      <c r="AT86" s="8"/>
      <c r="AU86" s="62"/>
      <c r="AV86" s="8"/>
      <c r="AW86" s="8"/>
      <c r="AX86" s="13" t="s">
        <v>613</v>
      </c>
      <c r="AY86" s="13"/>
      <c r="AZ86" s="13"/>
    </row>
    <row r="87" spans="1:38" ht="12.75">
      <c r="A87" s="1" t="str">
        <f t="shared" si="2"/>
        <v>GG04-Carrico-09</v>
      </c>
      <c r="B87" s="1" t="s">
        <v>663</v>
      </c>
      <c r="C87" s="20" t="s">
        <v>1230</v>
      </c>
      <c r="D87" s="1" t="s">
        <v>664</v>
      </c>
      <c r="E87" s="2" t="s">
        <v>665</v>
      </c>
      <c r="F87" s="112">
        <v>7842</v>
      </c>
      <c r="G87" s="2" t="s">
        <v>1222</v>
      </c>
      <c r="H87" s="46" t="s">
        <v>991</v>
      </c>
      <c r="J87" s="139">
        <v>330301</v>
      </c>
      <c r="K87" s="4">
        <v>330301</v>
      </c>
      <c r="L87" s="4">
        <f>(12*(QUOTIENT(K87,10000)-31))+MOD(QUOTIENT(K87,100),100)+MOD(K87,100)-1</f>
        <v>27</v>
      </c>
      <c r="M87" s="1">
        <f>3100+(100*QUOTIENT(L87-1,12))+MOD(L87-1,12)+1</f>
        <v>3303</v>
      </c>
      <c r="AL87" s="87"/>
    </row>
    <row r="88" spans="1:45" ht="12.75">
      <c r="A88" s="1" t="str">
        <f t="shared" si="2"/>
        <v>GG05-Robison-01</v>
      </c>
      <c r="B88" s="1" t="s">
        <v>620</v>
      </c>
      <c r="C88" s="20" t="s">
        <v>1230</v>
      </c>
      <c r="D88" s="1" t="s">
        <v>621</v>
      </c>
      <c r="E88" s="2" t="s">
        <v>622</v>
      </c>
      <c r="F88" s="112">
        <v>6002</v>
      </c>
      <c r="G88" s="2" t="s">
        <v>1223</v>
      </c>
      <c r="H88" s="46" t="s">
        <v>983</v>
      </c>
      <c r="J88" s="139">
        <v>320801</v>
      </c>
      <c r="K88" s="4">
        <v>331001</v>
      </c>
      <c r="L88" s="4">
        <f>(12*(QUOTIENT(K88,10000)-31))+MOD(QUOTIENT(K88,100),100)+MOD(K88,100)-1</f>
        <v>34</v>
      </c>
      <c r="M88" s="1">
        <f>3100+(100*QUOTIENT(L88-1,12))+MOD(L88-1,12)+1</f>
        <v>3310</v>
      </c>
      <c r="AE88" s="7"/>
      <c r="AF88" s="8"/>
      <c r="AG88" s="8"/>
      <c r="AH88" s="8"/>
      <c r="AI88" s="62"/>
      <c r="AJ88" s="8"/>
      <c r="AK88" s="8"/>
      <c r="AL88" s="8"/>
      <c r="AM88" s="8"/>
      <c r="AN88" s="8"/>
      <c r="AO88" s="8"/>
      <c r="AP88" s="8"/>
      <c r="AQ88" s="8"/>
      <c r="AR88" s="8"/>
      <c r="AS88" s="9"/>
    </row>
    <row r="89" spans="1:49" ht="12.75">
      <c r="A89" s="1" t="str">
        <f t="shared" si="2"/>
        <v>GG05-Mackey-02</v>
      </c>
      <c r="B89" s="1" t="s">
        <v>729</v>
      </c>
      <c r="C89" s="20" t="s">
        <v>1230</v>
      </c>
      <c r="D89" s="1" t="s">
        <v>730</v>
      </c>
      <c r="E89" s="2" t="s">
        <v>731</v>
      </c>
      <c r="F89" s="112">
        <v>3465</v>
      </c>
      <c r="G89" s="2" t="s">
        <v>1223</v>
      </c>
      <c r="H89" s="46" t="s">
        <v>984</v>
      </c>
      <c r="J89" s="139">
        <v>331203</v>
      </c>
      <c r="K89" s="4">
        <v>331203</v>
      </c>
      <c r="L89" s="4">
        <f>(12*(QUOTIENT(K89,10000)-31))+MOD(QUOTIENT(K89,100),100)+MOD(K89,100)-1</f>
        <v>38</v>
      </c>
      <c r="M89" s="1">
        <f>3100+(100*QUOTIENT(L89-1,12))+MOD(L89-1,12)+1</f>
        <v>3402</v>
      </c>
      <c r="AU89" s="86"/>
      <c r="AV89" s="87"/>
      <c r="AW89" s="87"/>
    </row>
    <row r="90" spans="1:42" ht="12.75">
      <c r="A90" s="1" t="str">
        <f t="shared" si="2"/>
        <v>GG05-Racciato-03</v>
      </c>
      <c r="B90" s="1" t="s">
        <v>685</v>
      </c>
      <c r="C90" s="20" t="s">
        <v>1230</v>
      </c>
      <c r="D90" s="1" t="s">
        <v>686</v>
      </c>
      <c r="E90" s="2" t="s">
        <v>687</v>
      </c>
      <c r="F90" s="112">
        <v>2703</v>
      </c>
      <c r="G90" s="2" t="s">
        <v>1223</v>
      </c>
      <c r="H90" s="46" t="s">
        <v>985</v>
      </c>
      <c r="J90" s="139">
        <v>330501</v>
      </c>
      <c r="K90" s="4">
        <v>330701</v>
      </c>
      <c r="L90" s="4">
        <f>(12*(QUOTIENT(K90,10000)-31))+MOD(QUOTIENT(K90,100),100)+MOD(K90,100)-1</f>
        <v>31</v>
      </c>
      <c r="M90" s="1">
        <f>3100+(100*QUOTIENT(L90-1,12))+MOD(L90-1,12)+1</f>
        <v>3307</v>
      </c>
      <c r="AN90" s="7"/>
      <c r="AO90" s="8"/>
      <c r="AP90" s="9" t="s">
        <v>688</v>
      </c>
    </row>
    <row r="91" spans="1:28" ht="12.75">
      <c r="A91" s="1" t="str">
        <f t="shared" si="2"/>
        <v>GG05-JonesD-04</v>
      </c>
      <c r="B91" s="1" t="s">
        <v>517</v>
      </c>
      <c r="C91" s="20" t="s">
        <v>1230</v>
      </c>
      <c r="D91" s="1" t="s">
        <v>518</v>
      </c>
      <c r="E91" s="2" t="s">
        <v>519</v>
      </c>
      <c r="F91" s="112">
        <v>9267</v>
      </c>
      <c r="G91" s="2" t="s">
        <v>1223</v>
      </c>
      <c r="H91" s="46" t="s">
        <v>986</v>
      </c>
      <c r="I91" s="21" t="s">
        <v>1031</v>
      </c>
      <c r="J91" s="139">
        <v>310501.29</v>
      </c>
      <c r="K91" s="4">
        <v>310501</v>
      </c>
      <c r="L91" s="4">
        <f>(12*(QUOTIENT(K91,10000)-31))+MOD(QUOTIENT(K91,100),100)+MOD(K91,100)-1</f>
        <v>5</v>
      </c>
      <c r="M91" s="1">
        <f>3100+(100*QUOTIENT(L91-1,12))+MOD(L91-1,12)+1</f>
        <v>3105</v>
      </c>
      <c r="O91" s="11"/>
      <c r="P91" s="51"/>
      <c r="Q91" s="11"/>
      <c r="R91" s="11"/>
      <c r="S91" s="11"/>
      <c r="T91" s="11"/>
      <c r="U91" s="11"/>
      <c r="V91" s="11"/>
      <c r="W91" s="59"/>
      <c r="X91" s="11"/>
      <c r="Y91" s="11"/>
      <c r="Z91" s="11"/>
      <c r="AA91" s="11"/>
      <c r="AB91" s="11"/>
    </row>
    <row r="92" spans="1:37" ht="12.75">
      <c r="A92" s="1" t="str">
        <f t="shared" si="2"/>
        <v>GG05-Goodlett-05</v>
      </c>
      <c r="B92" s="1" t="s">
        <v>617</v>
      </c>
      <c r="C92" s="20" t="s">
        <v>1230</v>
      </c>
      <c r="D92" s="1" t="s">
        <v>618</v>
      </c>
      <c r="E92" s="2" t="s">
        <v>619</v>
      </c>
      <c r="F92" s="112">
        <v>3339</v>
      </c>
      <c r="G92" s="2" t="s">
        <v>1223</v>
      </c>
      <c r="H92" s="46" t="s">
        <v>987</v>
      </c>
      <c r="J92" s="139">
        <v>320801</v>
      </c>
      <c r="K92" s="4">
        <v>321103</v>
      </c>
      <c r="L92" s="4">
        <f>(12*(QUOTIENT(K92,10000)-31))+MOD(QUOTIENT(K92,100),100)+MOD(K92,100)-1</f>
        <v>25</v>
      </c>
      <c r="M92" s="1">
        <f>3100+(100*QUOTIENT(L92-1,12))+MOD(L92-1,12)+1</f>
        <v>3301</v>
      </c>
      <c r="Z92" s="20" t="s">
        <v>1324</v>
      </c>
      <c r="AE92" s="7"/>
      <c r="AF92" s="8"/>
      <c r="AG92" s="8"/>
      <c r="AH92" s="8"/>
      <c r="AI92" s="65"/>
      <c r="AJ92" s="14"/>
      <c r="AK92" s="14"/>
    </row>
    <row r="93" spans="1:22" ht="12.75">
      <c r="A93" s="1" t="str">
        <f t="shared" si="2"/>
        <v>GG05-Bergstralh-06</v>
      </c>
      <c r="B93" s="1" t="s">
        <v>575</v>
      </c>
      <c r="C93" s="20" t="s">
        <v>1230</v>
      </c>
      <c r="D93" s="1" t="s">
        <v>576</v>
      </c>
      <c r="E93" s="21" t="s">
        <v>867</v>
      </c>
      <c r="F93" s="114">
        <v>3407</v>
      </c>
      <c r="G93" s="2" t="s">
        <v>1223</v>
      </c>
      <c r="H93" s="46" t="s">
        <v>988</v>
      </c>
      <c r="J93" s="139">
        <v>311101</v>
      </c>
      <c r="K93" s="4">
        <v>311101</v>
      </c>
      <c r="L93" s="4">
        <f>(12*(QUOTIENT(K93,10000)-31))+MOD(QUOTIENT(K93,100),100)+MOD(K93,100)-1</f>
        <v>11</v>
      </c>
      <c r="M93" s="1">
        <f>3100+(100*QUOTIENT(L93-1,12))+MOD(L93-1,12)+1</f>
        <v>3111</v>
      </c>
      <c r="V93" s="87"/>
    </row>
    <row r="94" spans="1:55" ht="12.75">
      <c r="A94" s="1" t="str">
        <f t="shared" si="2"/>
        <v>GG05-DeMarce-07</v>
      </c>
      <c r="B94" s="1" t="s">
        <v>689</v>
      </c>
      <c r="C94" s="20" t="s">
        <v>1230</v>
      </c>
      <c r="D94" s="1" t="s">
        <v>690</v>
      </c>
      <c r="E94" s="2" t="s">
        <v>691</v>
      </c>
      <c r="F94" s="112">
        <v>34442</v>
      </c>
      <c r="G94" s="2" t="s">
        <v>1223</v>
      </c>
      <c r="H94" s="46" t="s">
        <v>989</v>
      </c>
      <c r="J94" s="139">
        <v>330501</v>
      </c>
      <c r="K94" s="4">
        <v>340603</v>
      </c>
      <c r="L94" s="4">
        <f>(12*(QUOTIENT(K94,10000)-31))+MOD(QUOTIENT(K94,100),100)+MOD(K94,100)-1</f>
        <v>44</v>
      </c>
      <c r="M94" s="1">
        <f>3100+(100*QUOTIENT(L94-1,12))+MOD(L94-1,12)+1</f>
        <v>3408</v>
      </c>
      <c r="AN94" s="7"/>
      <c r="AO94" s="8"/>
      <c r="AP94" s="8"/>
      <c r="AQ94" s="8"/>
      <c r="AR94" s="8"/>
      <c r="AS94" s="8"/>
      <c r="AT94" s="8"/>
      <c r="AU94" s="62"/>
      <c r="AV94" s="8"/>
      <c r="AW94" s="8"/>
      <c r="AX94" s="8"/>
      <c r="AY94" s="8"/>
      <c r="AZ94" s="8"/>
      <c r="BA94" s="12"/>
      <c r="BB94" s="12"/>
      <c r="BC94" s="12"/>
    </row>
    <row r="95" spans="1:43" ht="12.75">
      <c r="A95" s="1" t="str">
        <f t="shared" si="2"/>
        <v>GG05-Carrico-08</v>
      </c>
      <c r="B95" s="1" t="s">
        <v>704</v>
      </c>
      <c r="C95" s="20" t="s">
        <v>1230</v>
      </c>
      <c r="D95" s="1" t="s">
        <v>705</v>
      </c>
      <c r="E95" s="2" t="s">
        <v>706</v>
      </c>
      <c r="F95" s="112">
        <v>13532</v>
      </c>
      <c r="G95" s="2" t="s">
        <v>1223</v>
      </c>
      <c r="H95" s="46" t="s">
        <v>990</v>
      </c>
      <c r="J95" s="139">
        <v>330701</v>
      </c>
      <c r="K95" s="4">
        <v>330801</v>
      </c>
      <c r="L95" s="4">
        <f>(12*(QUOTIENT(K95,10000)-31))+MOD(QUOTIENT(K95,100),100)+MOD(K95,100)-1</f>
        <v>32</v>
      </c>
      <c r="M95" s="1">
        <f>3100+(100*QUOTIENT(L95-1,12))+MOD(L95-1,12)+1</f>
        <v>3308</v>
      </c>
      <c r="AP95" s="7"/>
      <c r="AQ95" s="9"/>
    </row>
    <row r="96" spans="1:58" ht="12.75">
      <c r="A96" s="1" t="str">
        <f t="shared" si="2"/>
        <v>GG05-Toro-09</v>
      </c>
      <c r="B96" s="1" t="s">
        <v>720</v>
      </c>
      <c r="C96" s="20" t="s">
        <v>1230</v>
      </c>
      <c r="D96" s="1" t="s">
        <v>721</v>
      </c>
      <c r="E96" s="2" t="s">
        <v>722</v>
      </c>
      <c r="F96" s="112">
        <v>9284</v>
      </c>
      <c r="G96" s="2" t="s">
        <v>1223</v>
      </c>
      <c r="H96" s="46" t="s">
        <v>991</v>
      </c>
      <c r="J96" s="139">
        <v>331001</v>
      </c>
      <c r="K96" s="4">
        <v>331001</v>
      </c>
      <c r="L96" s="4">
        <f>(12*(QUOTIENT(K96,10000)-31))+MOD(QUOTIENT(K96,100),100)+MOD(K96,100)-1</f>
        <v>34</v>
      </c>
      <c r="M96" s="1">
        <f>3100+(100*QUOTIENT(L96-1,12))+MOD(L96-1,12)+1</f>
        <v>3310</v>
      </c>
      <c r="AP96" s="11"/>
      <c r="AQ96" s="11"/>
      <c r="AR96" s="11"/>
      <c r="AS96" s="87"/>
      <c r="AT96" s="11"/>
      <c r="AU96" s="66"/>
      <c r="AV96" s="11"/>
      <c r="AW96" s="11"/>
      <c r="AX96" s="11"/>
      <c r="AY96" s="11"/>
      <c r="AZ96" s="11"/>
      <c r="BA96" s="11"/>
      <c r="BB96" s="11"/>
      <c r="BC96" s="11"/>
      <c r="BD96" s="11"/>
      <c r="BE96" s="11"/>
      <c r="BF96" s="11"/>
    </row>
    <row r="97" spans="1:47" ht="12.75">
      <c r="A97" s="1" t="str">
        <f t="shared" si="2"/>
        <v>GG06-Racciato-01</v>
      </c>
      <c r="B97" s="1" t="s">
        <v>654</v>
      </c>
      <c r="C97" s="20" t="s">
        <v>1230</v>
      </c>
      <c r="D97" s="1" t="s">
        <v>655</v>
      </c>
      <c r="E97" s="2" t="s">
        <v>656</v>
      </c>
      <c r="F97" s="112">
        <v>3400</v>
      </c>
      <c r="G97" s="2" t="s">
        <v>1224</v>
      </c>
      <c r="H97" s="46" t="s">
        <v>983</v>
      </c>
      <c r="I97" s="21" t="s">
        <v>1031</v>
      </c>
      <c r="J97" s="139">
        <v>330112</v>
      </c>
      <c r="K97" s="4">
        <v>330112</v>
      </c>
      <c r="L97" s="4">
        <f>(12*(QUOTIENT(K97,10000)-31))+MOD(QUOTIENT(K97,100),100)+MOD(K97,100)-1</f>
        <v>36</v>
      </c>
      <c r="M97" s="1">
        <f>3100+(100*QUOTIENT(L97-1,12))+MOD(L97-1,12)+1</f>
        <v>3312</v>
      </c>
      <c r="AJ97" s="8"/>
      <c r="AK97" s="8"/>
      <c r="AL97" s="8"/>
      <c r="AM97" s="8"/>
      <c r="AN97" s="8"/>
      <c r="AO97" s="8"/>
      <c r="AP97" s="8"/>
      <c r="AQ97" s="8"/>
      <c r="AR97" s="8"/>
      <c r="AS97" s="8"/>
      <c r="AT97" s="8"/>
      <c r="AU97" s="62"/>
    </row>
    <row r="98" spans="1:57" ht="12.75">
      <c r="A98" s="1" t="str">
        <f t="shared" si="2"/>
        <v>GG06-Cooper-02</v>
      </c>
      <c r="B98" s="1" t="s">
        <v>741</v>
      </c>
      <c r="C98" s="20" t="s">
        <v>1230</v>
      </c>
      <c r="D98" s="1" t="s">
        <v>742</v>
      </c>
      <c r="E98" s="2" t="s">
        <v>743</v>
      </c>
      <c r="F98" s="112">
        <v>10100</v>
      </c>
      <c r="G98" s="2" t="s">
        <v>1224</v>
      </c>
      <c r="H98" s="46" t="s">
        <v>984</v>
      </c>
      <c r="J98" s="139">
        <v>340104</v>
      </c>
      <c r="K98" s="4">
        <v>341001</v>
      </c>
      <c r="L98" s="4">
        <f>(12*(QUOTIENT(K98,10000)-31))+MOD(QUOTIENT(K98,100),100)+MOD(K98,100)-1</f>
        <v>46</v>
      </c>
      <c r="M98" s="1">
        <f>3100+(100*QUOTIENT(L98-1,12))+MOD(L98-1,12)+1</f>
        <v>3410</v>
      </c>
      <c r="AV98" s="13"/>
      <c r="AW98" s="13"/>
      <c r="AX98" s="13"/>
      <c r="AY98" s="13"/>
      <c r="AZ98" s="8"/>
      <c r="BA98" s="8"/>
      <c r="BB98" s="8"/>
      <c r="BC98" s="8"/>
      <c r="BD98" s="8"/>
      <c r="BE98" s="9"/>
    </row>
    <row r="99" spans="1:84" s="4" customFormat="1" ht="12.75" hidden="1">
      <c r="A99" s="1" t="str">
        <f t="shared" si="2"/>
        <v>GG09-Cooper-</v>
      </c>
      <c r="B99" s="4" t="s">
        <v>741</v>
      </c>
      <c r="C99" s="20"/>
      <c r="D99" s="4" t="s">
        <v>742</v>
      </c>
      <c r="E99" s="3" t="s">
        <v>886</v>
      </c>
      <c r="F99" s="117"/>
      <c r="G99" s="3" t="s">
        <v>1227</v>
      </c>
      <c r="H99" s="47"/>
      <c r="I99" s="3"/>
      <c r="J99" s="139">
        <v>3311</v>
      </c>
      <c r="K99" s="4">
        <v>3406</v>
      </c>
      <c r="L99" s="4">
        <f>(12*(QUOTIENT(K99,10000)-31))+MOD(QUOTIENT(K99,100),100)+MOD(K99,100)-1</f>
        <v>-333</v>
      </c>
      <c r="M99" s="1">
        <f>3100+(100*QUOTIENT(L99-1,12))+MOD(L99-1,12)+1</f>
        <v>403</v>
      </c>
      <c r="W99" s="56"/>
      <c r="AI99" s="69"/>
      <c r="AT99" s="30"/>
      <c r="AU99" s="74"/>
      <c r="AV99" s="31"/>
      <c r="AW99" s="31"/>
      <c r="AX99" s="31"/>
      <c r="AY99" s="31"/>
      <c r="AZ99" s="31"/>
      <c r="BA99" s="32" t="s">
        <v>526</v>
      </c>
      <c r="BB99" s="32"/>
      <c r="BC99" s="32"/>
      <c r="BG99" s="69"/>
      <c r="BS99" s="69"/>
      <c r="CE99" s="69"/>
      <c r="CF99" s="136"/>
    </row>
    <row r="100" spans="1:42" ht="12.75">
      <c r="A100" s="1" t="str">
        <f t="shared" si="2"/>
        <v>GG06-Schillawsky-03</v>
      </c>
      <c r="B100" s="1" t="s">
        <v>678</v>
      </c>
      <c r="C100" s="20" t="s">
        <v>1230</v>
      </c>
      <c r="D100" s="1" t="s">
        <v>679</v>
      </c>
      <c r="E100" s="2" t="s">
        <v>680</v>
      </c>
      <c r="F100" s="112">
        <v>4900</v>
      </c>
      <c r="G100" s="2" t="s">
        <v>1224</v>
      </c>
      <c r="H100" s="46" t="s">
        <v>985</v>
      </c>
      <c r="I100" s="21" t="s">
        <v>1031</v>
      </c>
      <c r="J100" s="139">
        <v>330402</v>
      </c>
      <c r="K100" s="4">
        <v>330701</v>
      </c>
      <c r="L100" s="4">
        <f>(12*(QUOTIENT(K100,10000)-31))+MOD(QUOTIENT(K100,100),100)+MOD(K100,100)-1</f>
        <v>31</v>
      </c>
      <c r="M100" s="1">
        <f>3100+(100*QUOTIENT(L100-1,12))+MOD(L100-1,12)+1</f>
        <v>3307</v>
      </c>
      <c r="AM100" s="13"/>
      <c r="AN100" s="13"/>
      <c r="AO100" s="8"/>
      <c r="AP100" s="9"/>
    </row>
    <row r="101" spans="1:47" ht="12.75">
      <c r="A101" s="1" t="str">
        <f t="shared" si="2"/>
        <v>GG06-Goodlett-04</v>
      </c>
      <c r="B101" s="1" t="s">
        <v>707</v>
      </c>
      <c r="C101" s="20" t="s">
        <v>1230</v>
      </c>
      <c r="D101" s="1" t="s">
        <v>708</v>
      </c>
      <c r="E101" s="2" t="s">
        <v>709</v>
      </c>
      <c r="F101" s="112">
        <v>2600</v>
      </c>
      <c r="G101" s="2" t="s">
        <v>1224</v>
      </c>
      <c r="H101" s="46" t="s">
        <v>986</v>
      </c>
      <c r="J101" s="139">
        <v>330701</v>
      </c>
      <c r="K101" s="4">
        <v>331001</v>
      </c>
      <c r="L101" s="4">
        <f>(12*(QUOTIENT(K101,10000)-31))+MOD(QUOTIENT(K101,100),100)+MOD(K101,100)-1</f>
        <v>34</v>
      </c>
      <c r="M101" s="1">
        <f>3100+(100*QUOTIENT(L101-1,12))+MOD(L101-1,12)+1</f>
        <v>3310</v>
      </c>
      <c r="AP101" s="7"/>
      <c r="AQ101" s="8"/>
      <c r="AR101" s="8"/>
      <c r="AS101" s="9"/>
      <c r="AU101" s="1"/>
    </row>
    <row r="102" spans="1:50" ht="12.75">
      <c r="A102" s="1" t="str">
        <f t="shared" si="2"/>
        <v>GG06-Robison-05</v>
      </c>
      <c r="B102" s="1" t="s">
        <v>732</v>
      </c>
      <c r="C102" s="20" t="s">
        <v>1230</v>
      </c>
      <c r="D102" s="1" t="s">
        <v>733</v>
      </c>
      <c r="E102" s="15" t="s">
        <v>734</v>
      </c>
      <c r="F102" s="115">
        <v>12900</v>
      </c>
      <c r="G102" s="2" t="s">
        <v>1224</v>
      </c>
      <c r="H102" s="46" t="s">
        <v>987</v>
      </c>
      <c r="J102" s="139">
        <v>340101</v>
      </c>
      <c r="K102" s="4">
        <v>340301</v>
      </c>
      <c r="L102" s="4">
        <f>(12*(QUOTIENT(K102,10000)-31))+MOD(QUOTIENT(K102,100),100)+MOD(K102,100)-1</f>
        <v>39</v>
      </c>
      <c r="M102" s="1">
        <f>3100+(100*QUOTIENT(L102-1,12))+MOD(L102-1,12)+1</f>
        <v>3403</v>
      </c>
      <c r="AU102" s="66"/>
      <c r="AV102" s="26" t="s">
        <v>553</v>
      </c>
      <c r="AW102" s="8"/>
      <c r="AX102" s="27" t="s">
        <v>553</v>
      </c>
    </row>
    <row r="103" spans="1:31" ht="12.75">
      <c r="A103" s="1" t="str">
        <f t="shared" si="2"/>
        <v>GG06-Rittgers-06</v>
      </c>
      <c r="B103" s="1" t="s">
        <v>614</v>
      </c>
      <c r="C103" s="20" t="s">
        <v>1230</v>
      </c>
      <c r="D103" s="1" t="s">
        <v>615</v>
      </c>
      <c r="E103" s="2" t="s">
        <v>616</v>
      </c>
      <c r="F103" s="112">
        <v>6500</v>
      </c>
      <c r="G103" s="2" t="s">
        <v>1224</v>
      </c>
      <c r="H103" s="46" t="s">
        <v>988</v>
      </c>
      <c r="J103" s="139">
        <v>320801</v>
      </c>
      <c r="K103" s="4">
        <v>320801</v>
      </c>
      <c r="L103" s="4">
        <f>(12*(QUOTIENT(K103,10000)-31))+MOD(QUOTIENT(K103,100),100)+MOD(K103,100)-1</f>
        <v>20</v>
      </c>
      <c r="M103" s="1">
        <f>3100+(100*QUOTIENT(L103-1,12))+MOD(L103-1,12)+1</f>
        <v>3208</v>
      </c>
      <c r="AE103" s="87"/>
    </row>
    <row r="104" spans="1:59" ht="12.75">
      <c r="A104" s="1" t="str">
        <f t="shared" si="2"/>
        <v>GG06-DeMarce-07</v>
      </c>
      <c r="B104" s="1" t="s">
        <v>760</v>
      </c>
      <c r="C104" s="20" t="s">
        <v>1230</v>
      </c>
      <c r="D104" s="1" t="s">
        <v>761</v>
      </c>
      <c r="E104" s="21" t="s">
        <v>884</v>
      </c>
      <c r="F104" s="114">
        <v>11500</v>
      </c>
      <c r="G104" s="2" t="s">
        <v>1224</v>
      </c>
      <c r="H104" s="46" t="s">
        <v>989</v>
      </c>
      <c r="J104" s="139">
        <v>340603</v>
      </c>
      <c r="K104" s="4">
        <v>341201</v>
      </c>
      <c r="L104" s="4">
        <f>(12*(QUOTIENT(K104,10000)-31))+MOD(QUOTIENT(K104,100),100)+MOD(K104,100)-1</f>
        <v>48</v>
      </c>
      <c r="M104" s="1">
        <f>3100+(100*QUOTIENT(L104-1,12))+MOD(L104-1,12)+1</f>
        <v>3412</v>
      </c>
      <c r="BA104" s="13"/>
      <c r="BB104" s="13"/>
      <c r="BC104" s="13"/>
      <c r="BD104" s="8"/>
      <c r="BE104" s="8"/>
      <c r="BF104" s="8"/>
      <c r="BG104" s="71"/>
    </row>
    <row r="105" spans="1:60" ht="12.75">
      <c r="A105" s="1" t="str">
        <f t="shared" si="2"/>
        <v>GG06-Bergstralh-08</v>
      </c>
      <c r="B105" s="1" t="s">
        <v>764</v>
      </c>
      <c r="C105" s="20" t="s">
        <v>1230</v>
      </c>
      <c r="D105" s="1" t="s">
        <v>765</v>
      </c>
      <c r="E105" s="2" t="s">
        <v>766</v>
      </c>
      <c r="F105" s="112">
        <v>3500</v>
      </c>
      <c r="G105" s="2" t="s">
        <v>1224</v>
      </c>
      <c r="H105" s="46" t="s">
        <v>990</v>
      </c>
      <c r="J105" s="139">
        <v>350101</v>
      </c>
      <c r="K105" s="4">
        <v>350101</v>
      </c>
      <c r="L105" s="4">
        <f>(12*(QUOTIENT(K105,10000)-31))+MOD(QUOTIENT(K105,100),100)+MOD(K105,100)-1</f>
        <v>49</v>
      </c>
      <c r="M105" s="1">
        <f>3100+(100*QUOTIENT(L105-1,12))+MOD(L105-1,12)+1</f>
        <v>3501</v>
      </c>
      <c r="BH105" s="87"/>
    </row>
    <row r="106" spans="1:59" ht="12.75">
      <c r="A106" s="1" t="str">
        <f t="shared" si="2"/>
        <v>GG06-Klimov-09</v>
      </c>
      <c r="B106" s="1" t="s">
        <v>744</v>
      </c>
      <c r="C106" s="20" t="s">
        <v>1230</v>
      </c>
      <c r="D106" s="1" t="s">
        <v>745</v>
      </c>
      <c r="E106" s="21" t="s">
        <v>883</v>
      </c>
      <c r="F106" s="114">
        <v>1000</v>
      </c>
      <c r="G106" s="2" t="s">
        <v>1224</v>
      </c>
      <c r="H106" s="46" t="s">
        <v>991</v>
      </c>
      <c r="I106" s="21" t="s">
        <v>1031</v>
      </c>
      <c r="J106" s="139">
        <v>340112</v>
      </c>
      <c r="K106" s="4">
        <v>340112</v>
      </c>
      <c r="L106" s="4">
        <f>(12*(QUOTIENT(K106,10000)-31))+MOD(QUOTIENT(K106,100),100)+MOD(K106,100)-1</f>
        <v>48</v>
      </c>
      <c r="M106" s="1">
        <f>3100+(100*QUOTIENT(L106-1,12))+MOD(L106-1,12)+1</f>
        <v>3412</v>
      </c>
      <c r="AV106" s="8"/>
      <c r="AW106" s="8"/>
      <c r="AX106" s="8"/>
      <c r="AY106" s="8"/>
      <c r="AZ106" s="8"/>
      <c r="BA106" s="8"/>
      <c r="BB106" s="8"/>
      <c r="BC106" s="8"/>
      <c r="BD106" s="8"/>
      <c r="BE106" s="8"/>
      <c r="BF106" s="8"/>
      <c r="BG106" s="62"/>
    </row>
    <row r="107" spans="1:31" ht="12.75">
      <c r="A107" s="1" t="str">
        <f t="shared" si="2"/>
        <v>GG06-Offord-10</v>
      </c>
      <c r="B107" s="1" t="s">
        <v>545</v>
      </c>
      <c r="C107" s="20" t="s">
        <v>1230</v>
      </c>
      <c r="D107" s="1" t="s">
        <v>546</v>
      </c>
      <c r="E107" s="21" t="s">
        <v>157</v>
      </c>
      <c r="F107" s="112">
        <v>11800</v>
      </c>
      <c r="G107" s="2" t="s">
        <v>1224</v>
      </c>
      <c r="H107" s="46" t="s">
        <v>992</v>
      </c>
      <c r="J107" s="139">
        <v>310603</v>
      </c>
      <c r="K107" s="4">
        <v>310603</v>
      </c>
      <c r="L107" s="4">
        <f>(12*(QUOTIENT(K107,10000)-31))+MOD(QUOTIENT(K107,100),100)+MOD(K107,100)-1</f>
        <v>8</v>
      </c>
      <c r="M107" s="1">
        <f>3100+(100*QUOTIENT(L107-1,12))+MOD(L107-1,12)+1</f>
        <v>3108</v>
      </c>
      <c r="Q107" s="51"/>
      <c r="R107" s="51"/>
      <c r="S107" s="51"/>
      <c r="T107" s="11"/>
      <c r="U107" s="11"/>
      <c r="V107" s="11"/>
      <c r="W107" s="59"/>
      <c r="X107" s="11"/>
      <c r="Y107" s="11"/>
      <c r="Z107" s="11"/>
      <c r="AA107" s="11"/>
      <c r="AB107" s="11"/>
      <c r="AC107" s="11"/>
      <c r="AD107" s="11"/>
      <c r="AE107" s="11"/>
    </row>
    <row r="108" spans="1:31" ht="12.75">
      <c r="A108" s="1" t="str">
        <f t="shared" si="2"/>
        <v>GG06-Offord-11</v>
      </c>
      <c r="B108" s="1" t="s">
        <v>545</v>
      </c>
      <c r="C108" s="79" t="s">
        <v>1230</v>
      </c>
      <c r="D108" s="1" t="s">
        <v>546</v>
      </c>
      <c r="E108" s="21" t="s">
        <v>158</v>
      </c>
      <c r="G108" s="21" t="s">
        <v>1224</v>
      </c>
      <c r="H108" s="46" t="s">
        <v>993</v>
      </c>
      <c r="J108" s="139">
        <v>310603</v>
      </c>
      <c r="K108" s="4">
        <v>310603</v>
      </c>
      <c r="L108" s="4">
        <f>(12*(QUOTIENT(K108,10000)-31))+MOD(QUOTIENT(K108,100),100)+MOD(K108,100)-1</f>
        <v>8</v>
      </c>
      <c r="M108" s="1">
        <f>3100+(100*QUOTIENT(L108-1,12))+MOD(L108-1,12)+1</f>
        <v>3108</v>
      </c>
      <c r="Q108" s="51"/>
      <c r="R108" s="51"/>
      <c r="S108" s="51"/>
      <c r="T108" s="11"/>
      <c r="U108" s="11"/>
      <c r="V108" s="11"/>
      <c r="W108" s="59"/>
      <c r="X108" s="11"/>
      <c r="Y108" s="11"/>
      <c r="Z108" s="11"/>
      <c r="AA108" s="11"/>
      <c r="AB108" s="11"/>
      <c r="AC108" s="11"/>
      <c r="AD108" s="11"/>
      <c r="AE108" s="11"/>
    </row>
    <row r="109" spans="1:31" ht="12.75">
      <c r="A109" s="1" t="str">
        <f t="shared" si="2"/>
        <v>GG06-Offord-12</v>
      </c>
      <c r="B109" s="1" t="s">
        <v>545</v>
      </c>
      <c r="C109" s="79" t="s">
        <v>1230</v>
      </c>
      <c r="D109" s="1" t="s">
        <v>546</v>
      </c>
      <c r="E109" s="21" t="s">
        <v>159</v>
      </c>
      <c r="G109" s="21" t="s">
        <v>1224</v>
      </c>
      <c r="H109" s="46" t="s">
        <v>994</v>
      </c>
      <c r="J109" s="139">
        <v>320303</v>
      </c>
      <c r="K109" s="4">
        <v>320303</v>
      </c>
      <c r="L109" s="4">
        <f>(12*(QUOTIENT(K109,10000)-31))+MOD(QUOTIENT(K109,100),100)+MOD(K109,100)-1</f>
        <v>17</v>
      </c>
      <c r="M109" s="1">
        <f>3100+(100*QUOTIENT(L109-1,12))+MOD(L109-1,12)+1</f>
        <v>3205</v>
      </c>
      <c r="Q109" s="11"/>
      <c r="R109" s="11"/>
      <c r="S109" s="11"/>
      <c r="T109" s="11"/>
      <c r="U109" s="11"/>
      <c r="V109" s="11"/>
      <c r="W109" s="59"/>
      <c r="X109" s="11"/>
      <c r="Y109" s="11"/>
      <c r="Z109" s="51"/>
      <c r="AA109" s="51"/>
      <c r="AB109" s="51"/>
      <c r="AC109" s="11"/>
      <c r="AD109" s="11"/>
      <c r="AE109" s="11"/>
    </row>
    <row r="110" spans="1:59" ht="12.75">
      <c r="A110" s="1" t="str">
        <f t="shared" si="2"/>
        <v>GG07-Boatright-01</v>
      </c>
      <c r="B110" s="1" t="s">
        <v>588</v>
      </c>
      <c r="C110" s="20" t="s">
        <v>1230</v>
      </c>
      <c r="D110" s="1" t="s">
        <v>589</v>
      </c>
      <c r="E110" s="2" t="s">
        <v>590</v>
      </c>
      <c r="F110" s="112">
        <v>7385</v>
      </c>
      <c r="G110" s="2" t="s">
        <v>1225</v>
      </c>
      <c r="H110" s="46" t="s">
        <v>983</v>
      </c>
      <c r="I110" s="21" t="s">
        <v>1031</v>
      </c>
      <c r="J110" s="139">
        <v>320112</v>
      </c>
      <c r="K110" s="4">
        <v>340112</v>
      </c>
      <c r="L110" s="4">
        <f>(12*(QUOTIENT(K110,10000)-31))+MOD(QUOTIENT(K110,100),100)+MOD(K110,100)-1</f>
        <v>48</v>
      </c>
      <c r="M110" s="1">
        <f>3100+(100*QUOTIENT(L110-1,12))+MOD(L110-1,12)+1</f>
        <v>3412</v>
      </c>
      <c r="X110" s="13"/>
      <c r="Y110" s="13"/>
      <c r="Z110" s="13"/>
      <c r="AA110" s="13"/>
      <c r="AB110" s="13"/>
      <c r="AC110" s="13"/>
      <c r="AD110" s="13"/>
      <c r="AE110" s="13"/>
      <c r="AF110" s="13"/>
      <c r="AG110" s="13"/>
      <c r="AH110" s="13"/>
      <c r="AI110" s="63"/>
      <c r="AJ110" s="8"/>
      <c r="AK110" s="8"/>
      <c r="AL110" s="8"/>
      <c r="AM110" s="8"/>
      <c r="AN110" s="8"/>
      <c r="AO110" s="8"/>
      <c r="AP110" s="8"/>
      <c r="AQ110" s="8"/>
      <c r="AR110" s="8"/>
      <c r="AS110" s="8"/>
      <c r="AT110" s="8"/>
      <c r="AU110" s="62"/>
      <c r="AV110" s="12" t="s">
        <v>592</v>
      </c>
      <c r="AW110" s="12"/>
      <c r="AX110" s="12"/>
      <c r="AY110" s="12"/>
      <c r="AZ110" s="12"/>
      <c r="BA110" s="12"/>
      <c r="BB110" s="12"/>
      <c r="BC110" s="12"/>
      <c r="BD110" s="12"/>
      <c r="BE110" s="12"/>
      <c r="BF110" s="12"/>
      <c r="BG110" s="73"/>
    </row>
    <row r="111" spans="1:43" ht="12.75">
      <c r="A111" s="1" t="str">
        <f t="shared" si="2"/>
        <v>GG07-Rittgers-02</v>
      </c>
      <c r="B111" s="1" t="s">
        <v>550</v>
      </c>
      <c r="C111" s="20" t="s">
        <v>1230</v>
      </c>
      <c r="D111" s="1" t="s">
        <v>551</v>
      </c>
      <c r="E111" s="2" t="s">
        <v>552</v>
      </c>
      <c r="F111" s="112">
        <v>16967</v>
      </c>
      <c r="G111" s="2" t="s">
        <v>1225</v>
      </c>
      <c r="H111" s="46" t="s">
        <v>984</v>
      </c>
      <c r="J111" s="139">
        <v>310601</v>
      </c>
      <c r="K111" s="4">
        <v>330801</v>
      </c>
      <c r="L111" s="4">
        <f>(12*(QUOTIENT(K111,10000)-31))+MOD(QUOTIENT(K111,100),100)+MOD(K111,100)-1</f>
        <v>32</v>
      </c>
      <c r="M111" s="1">
        <f>3100+(100*QUOTIENT(L111-1,12))+MOD(L111-1,12)+1</f>
        <v>3308</v>
      </c>
      <c r="Q111" s="7" t="s">
        <v>553</v>
      </c>
      <c r="R111" s="8"/>
      <c r="S111" s="8"/>
      <c r="T111" s="8"/>
      <c r="U111" s="8"/>
      <c r="V111" s="8"/>
      <c r="W111" s="58"/>
      <c r="X111" s="8"/>
      <c r="Y111" s="8"/>
      <c r="Z111" s="8"/>
      <c r="AA111" s="8"/>
      <c r="AB111" s="8"/>
      <c r="AC111" s="8"/>
      <c r="AD111" s="8"/>
      <c r="AE111" s="8"/>
      <c r="AF111" s="8"/>
      <c r="AG111" s="8"/>
      <c r="AH111" s="8"/>
      <c r="AI111" s="62"/>
      <c r="AJ111" s="8"/>
      <c r="AK111" s="8"/>
      <c r="AL111" s="8"/>
      <c r="AM111" s="8"/>
      <c r="AN111" s="8"/>
      <c r="AO111" s="8"/>
      <c r="AP111" s="8"/>
      <c r="AQ111" s="9"/>
    </row>
    <row r="112" spans="1:39" ht="12.75">
      <c r="A112" s="1" t="str">
        <f t="shared" si="2"/>
        <v>GG07-Friend-03</v>
      </c>
      <c r="B112" s="1" t="s">
        <v>633</v>
      </c>
      <c r="C112" s="20" t="s">
        <v>1230</v>
      </c>
      <c r="D112" s="1" t="s">
        <v>634</v>
      </c>
      <c r="E112" s="2" t="s">
        <v>635</v>
      </c>
      <c r="F112" s="112">
        <v>11118</v>
      </c>
      <c r="G112" s="2" t="s">
        <v>1225</v>
      </c>
      <c r="H112" s="46" t="s">
        <v>985</v>
      </c>
      <c r="J112" s="139">
        <v>320908</v>
      </c>
      <c r="K112" s="4">
        <v>330401</v>
      </c>
      <c r="L112" s="4">
        <f>(12*(QUOTIENT(K112,10000)-31))+MOD(QUOTIENT(K112,100),100)+MOD(K112,100)-1</f>
        <v>28</v>
      </c>
      <c r="M112" s="1">
        <f>3100+(100*QUOTIENT(L112-1,12))+MOD(L112-1,12)+1</f>
        <v>3304</v>
      </c>
      <c r="AF112" s="22"/>
      <c r="AG112" s="13"/>
      <c r="AH112" s="13"/>
      <c r="AI112" s="63"/>
      <c r="AJ112" s="13"/>
      <c r="AK112" s="13"/>
      <c r="AL112" s="13"/>
      <c r="AM112" s="9" t="s">
        <v>636</v>
      </c>
    </row>
    <row r="113" spans="1:59" ht="12.75">
      <c r="A113" s="1" t="str">
        <f t="shared" si="2"/>
        <v>GG07-Howard-04</v>
      </c>
      <c r="B113" s="1" t="s">
        <v>746</v>
      </c>
      <c r="C113" s="20" t="s">
        <v>1230</v>
      </c>
      <c r="D113" s="1" t="s">
        <v>747</v>
      </c>
      <c r="E113" s="2" t="s">
        <v>748</v>
      </c>
      <c r="F113" s="112">
        <v>6267</v>
      </c>
      <c r="G113" s="2" t="s">
        <v>1225</v>
      </c>
      <c r="H113" s="46" t="s">
        <v>986</v>
      </c>
      <c r="I113" s="21" t="s">
        <v>1031</v>
      </c>
      <c r="J113" s="139">
        <v>340101</v>
      </c>
      <c r="K113" s="4">
        <v>340112</v>
      </c>
      <c r="L113" s="4">
        <f>(12*(QUOTIENT(K113,10000)-31))+MOD(QUOTIENT(K113,100),100)+MOD(K113,100)-1</f>
        <v>48</v>
      </c>
      <c r="M113" s="1">
        <f>3100+(100*QUOTIENT(L113-1,12))+MOD(L113-1,12)+1</f>
        <v>3412</v>
      </c>
      <c r="AV113" s="7" t="s">
        <v>749</v>
      </c>
      <c r="AW113" s="12"/>
      <c r="AX113" s="12"/>
      <c r="AY113" s="12"/>
      <c r="AZ113" s="12"/>
      <c r="BA113" s="12"/>
      <c r="BB113" s="12"/>
      <c r="BC113" s="12"/>
      <c r="BD113" s="12"/>
      <c r="BE113" s="12"/>
      <c r="BF113" s="12"/>
      <c r="BG113" s="73"/>
    </row>
    <row r="114" spans="1:59" ht="12.75">
      <c r="A114" s="1" t="str">
        <f t="shared" si="2"/>
        <v>GG07-Sonnenleiter-05</v>
      </c>
      <c r="B114" s="1" t="s">
        <v>762</v>
      </c>
      <c r="C114" s="20" t="s">
        <v>1230</v>
      </c>
      <c r="D114" s="1" t="s">
        <v>763</v>
      </c>
      <c r="E114" s="21" t="s">
        <v>885</v>
      </c>
      <c r="F114" s="114">
        <v>4354</v>
      </c>
      <c r="G114" s="2" t="s">
        <v>1225</v>
      </c>
      <c r="H114" s="46" t="s">
        <v>987</v>
      </c>
      <c r="J114" s="139">
        <v>341003</v>
      </c>
      <c r="K114" s="4">
        <v>341203</v>
      </c>
      <c r="L114" s="4">
        <f>(12*(QUOTIENT(K114,10000)-31))+MOD(QUOTIENT(K114,100),100)+MOD(K114,100)-1</f>
        <v>50</v>
      </c>
      <c r="M114" s="1">
        <f>3100+(100*QUOTIENT(L114-1,12))+MOD(L114-1,12)+1</f>
        <v>3502</v>
      </c>
      <c r="BE114" s="87"/>
      <c r="BF114" s="87"/>
      <c r="BG114" s="86"/>
    </row>
    <row r="115" spans="1:29" ht="12.75">
      <c r="A115" s="1" t="str">
        <f t="shared" si="2"/>
        <v>GG07-Huston-06</v>
      </c>
      <c r="B115" s="1" t="s">
        <v>520</v>
      </c>
      <c r="C115" s="20" t="s">
        <v>1230</v>
      </c>
      <c r="D115" s="1" t="s">
        <v>521</v>
      </c>
      <c r="E115" s="2" t="s">
        <v>522</v>
      </c>
      <c r="F115" s="112">
        <v>14975</v>
      </c>
      <c r="G115" s="2" t="s">
        <v>1225</v>
      </c>
      <c r="H115" s="46" t="s">
        <v>988</v>
      </c>
      <c r="J115" s="139">
        <v>310501.28</v>
      </c>
      <c r="K115" s="4">
        <v>320601</v>
      </c>
      <c r="L115" s="4">
        <f>(12*(QUOTIENT(K115,10000)-31))+MOD(QUOTIENT(K115,100),100)+MOD(K115,100)-1</f>
        <v>18</v>
      </c>
      <c r="M115" s="1">
        <f>3100+(100*QUOTIENT(L115-1,12))+MOD(L115-1,12)+1</f>
        <v>3206</v>
      </c>
      <c r="P115" s="7"/>
      <c r="Q115" s="8"/>
      <c r="R115" s="8"/>
      <c r="S115" s="8"/>
      <c r="T115" s="8"/>
      <c r="U115" s="8"/>
      <c r="V115" s="8"/>
      <c r="W115" s="58"/>
      <c r="X115" s="8"/>
      <c r="Y115" s="8"/>
      <c r="Z115" s="8"/>
      <c r="AA115" s="8"/>
      <c r="AB115" s="8"/>
      <c r="AC115" s="9"/>
    </row>
    <row r="116" spans="1:84" s="4" customFormat="1" ht="12.75">
      <c r="A116" s="1" t="str">
        <f t="shared" si="2"/>
        <v>GG07-DeMarce-08</v>
      </c>
      <c r="B116" s="5" t="s">
        <v>554</v>
      </c>
      <c r="C116" s="20" t="s">
        <v>1230</v>
      </c>
      <c r="D116" s="4" t="s">
        <v>555</v>
      </c>
      <c r="E116" s="4" t="s">
        <v>826</v>
      </c>
      <c r="F116" s="116">
        <v>3816</v>
      </c>
      <c r="G116" s="3" t="s">
        <v>1225</v>
      </c>
      <c r="H116" s="47" t="s">
        <v>990</v>
      </c>
      <c r="I116" s="3"/>
      <c r="J116" s="139">
        <v>331101</v>
      </c>
      <c r="K116" s="4">
        <v>331101</v>
      </c>
      <c r="L116" s="4">
        <f>(12*(QUOTIENT(K116,10000)-31))+MOD(QUOTIENT(K116,100),100)+MOD(K116,100)-1</f>
        <v>35</v>
      </c>
      <c r="M116" s="1">
        <f>3100+(100*QUOTIENT(L116-1,12))+MOD(L116-1,12)+1</f>
        <v>3311</v>
      </c>
      <c r="W116" s="56"/>
      <c r="AI116" s="69"/>
      <c r="AT116" s="91"/>
      <c r="AU116" s="69"/>
      <c r="BG116" s="76"/>
      <c r="BH116" s="29"/>
      <c r="BI116" s="29"/>
      <c r="BJ116" s="29"/>
      <c r="BK116" s="29"/>
      <c r="BL116" s="29"/>
      <c r="BM116" s="29"/>
      <c r="BN116" s="29"/>
      <c r="BO116" s="29"/>
      <c r="BP116" s="29"/>
      <c r="BQ116" s="29"/>
      <c r="BR116" s="29"/>
      <c r="BS116" s="69"/>
      <c r="CE116" s="69"/>
      <c r="CF116" s="136"/>
    </row>
    <row r="117" spans="1:84" s="4" customFormat="1" ht="12.75">
      <c r="A117" s="1" t="str">
        <f t="shared" si="2"/>
        <v>GG07-DeMarce-09</v>
      </c>
      <c r="B117" s="5" t="s">
        <v>554</v>
      </c>
      <c r="C117" s="20" t="s">
        <v>1230</v>
      </c>
      <c r="D117" s="4" t="s">
        <v>555</v>
      </c>
      <c r="E117" s="3" t="s">
        <v>887</v>
      </c>
      <c r="F117" s="117">
        <v>7585</v>
      </c>
      <c r="G117" s="3" t="s">
        <v>1225</v>
      </c>
      <c r="H117" s="47" t="s">
        <v>991</v>
      </c>
      <c r="I117" s="3"/>
      <c r="J117" s="142">
        <v>340603</v>
      </c>
      <c r="K117" s="4">
        <v>350201</v>
      </c>
      <c r="L117" s="4">
        <f>(12*(QUOTIENT(K117,10000)-31))+MOD(QUOTIENT(K117,100),100)+MOD(K117,100)-1</f>
        <v>50</v>
      </c>
      <c r="M117" s="1">
        <f>3100+(100*QUOTIENT(L117-1,12))+MOD(L117-1,12)+1</f>
        <v>3502</v>
      </c>
      <c r="W117" s="56"/>
      <c r="AI117" s="69"/>
      <c r="AU117" s="69"/>
      <c r="BA117" s="13"/>
      <c r="BB117" s="13"/>
      <c r="BC117" s="13"/>
      <c r="BD117" s="31"/>
      <c r="BE117" s="31"/>
      <c r="BF117" s="31"/>
      <c r="BG117" s="74"/>
      <c r="BH117" s="31"/>
      <c r="BI117" s="37"/>
      <c r="BJ117" s="29"/>
      <c r="BK117" s="29"/>
      <c r="BL117" s="29"/>
      <c r="BM117" s="29"/>
      <c r="BN117" s="29"/>
      <c r="BO117" s="29"/>
      <c r="BP117" s="29"/>
      <c r="BQ117" s="29"/>
      <c r="BR117" s="29"/>
      <c r="BS117" s="69"/>
      <c r="CE117" s="69"/>
      <c r="CF117" s="136"/>
    </row>
    <row r="118" spans="1:25" ht="12.75">
      <c r="A118" s="1" t="str">
        <f t="shared" si="2"/>
        <v>GG07-Mackey-10</v>
      </c>
      <c r="B118" s="1" t="s">
        <v>505</v>
      </c>
      <c r="C118" s="20" t="s">
        <v>1230</v>
      </c>
      <c r="D118" s="1" t="s">
        <v>506</v>
      </c>
      <c r="E118" s="2" t="s">
        <v>507</v>
      </c>
      <c r="F118" s="112">
        <v>14267</v>
      </c>
      <c r="G118" s="2" t="s">
        <v>1225</v>
      </c>
      <c r="H118" s="46" t="s">
        <v>992</v>
      </c>
      <c r="J118" s="139">
        <v>310501.2</v>
      </c>
      <c r="K118" s="4">
        <v>320201</v>
      </c>
      <c r="L118" s="4">
        <f>(12*(QUOTIENT(K118,10000)-31))+MOD(QUOTIENT(K118,100),100)+MOD(K118,100)-1</f>
        <v>14</v>
      </c>
      <c r="M118" s="1">
        <f>3100+(100*QUOTIENT(L118-1,12))+MOD(L118-1,12)+1</f>
        <v>3202</v>
      </c>
      <c r="N118" s="23">
        <v>1631</v>
      </c>
      <c r="O118" s="144"/>
      <c r="P118" s="8"/>
      <c r="Q118" s="8"/>
      <c r="R118" s="8"/>
      <c r="S118" s="8"/>
      <c r="T118" s="8"/>
      <c r="U118" s="8"/>
      <c r="V118" s="8"/>
      <c r="W118" s="58"/>
      <c r="X118" s="8"/>
      <c r="Y118" s="9"/>
    </row>
    <row r="119" spans="1:49" ht="12.75">
      <c r="A119" s="1" t="str">
        <f t="shared" si="2"/>
        <v>GG07-Offord-11</v>
      </c>
      <c r="B119" s="1" t="s">
        <v>657</v>
      </c>
      <c r="C119" s="20" t="s">
        <v>1230</v>
      </c>
      <c r="D119" s="1" t="s">
        <v>658</v>
      </c>
      <c r="E119" s="21" t="s">
        <v>873</v>
      </c>
      <c r="F119" s="114">
        <v>10297</v>
      </c>
      <c r="G119" s="2" t="s">
        <v>1225</v>
      </c>
      <c r="H119" s="46" t="s">
        <v>993</v>
      </c>
      <c r="J119" s="139">
        <v>330112</v>
      </c>
      <c r="K119" s="4">
        <v>340201</v>
      </c>
      <c r="L119" s="4">
        <f>(12*(QUOTIENT(K119,10000)-31))+MOD(QUOTIENT(K119,100),100)+MOD(K119,100)-1</f>
        <v>38</v>
      </c>
      <c r="M119" s="1">
        <f>3100+(100*QUOTIENT(L119-1,12))+MOD(L119-1,12)+1</f>
        <v>3402</v>
      </c>
      <c r="AJ119" s="13"/>
      <c r="AK119" s="13"/>
      <c r="AL119" s="13"/>
      <c r="AM119" s="13"/>
      <c r="AN119" s="13"/>
      <c r="AO119" s="13"/>
      <c r="AP119" s="13"/>
      <c r="AQ119" s="13"/>
      <c r="AR119" s="13"/>
      <c r="AS119" s="13"/>
      <c r="AT119" s="13"/>
      <c r="AU119" s="63"/>
      <c r="AV119" s="8"/>
      <c r="AW119" s="9"/>
    </row>
    <row r="120" spans="1:68" ht="12.75">
      <c r="A120" s="1" t="str">
        <f t="shared" si="2"/>
        <v>GG07-Huff-99</v>
      </c>
      <c r="B120" s="20" t="s">
        <v>508</v>
      </c>
      <c r="C120" s="20" t="s">
        <v>1230</v>
      </c>
      <c r="D120" s="20" t="s">
        <v>820</v>
      </c>
      <c r="E120" s="6" t="s">
        <v>1012</v>
      </c>
      <c r="F120" s="113">
        <v>5130</v>
      </c>
      <c r="G120" s="6" t="s">
        <v>1225</v>
      </c>
      <c r="H120" s="46" t="s">
        <v>1308</v>
      </c>
      <c r="J120" s="139">
        <v>350104</v>
      </c>
      <c r="K120" s="4">
        <v>350505</v>
      </c>
      <c r="L120" s="4">
        <f>(12*(QUOTIENT(K120,10000)-31))+MOD(QUOTIENT(K120,100),100)+MOD(K120,100)-1</f>
        <v>57</v>
      </c>
      <c r="M120" s="1">
        <f>3100+(100*QUOTIENT(L120-1,12))+MOD(L120-1,12)+1</f>
        <v>3509</v>
      </c>
      <c r="BH120" s="40"/>
      <c r="BI120" s="40"/>
      <c r="BJ120" s="40"/>
      <c r="BK120" s="40"/>
      <c r="BL120" s="41"/>
      <c r="BM120" s="41"/>
      <c r="BN120" s="41"/>
      <c r="BO120" s="41"/>
      <c r="BP120" s="41"/>
    </row>
    <row r="121" spans="1:33" ht="12.75">
      <c r="A121" s="1" t="str">
        <f t="shared" si="2"/>
        <v>GG08-JonesD-01</v>
      </c>
      <c r="B121" s="20" t="s">
        <v>517</v>
      </c>
      <c r="C121" s="20" t="s">
        <v>1230</v>
      </c>
      <c r="D121" s="20" t="s">
        <v>518</v>
      </c>
      <c r="E121" s="3" t="s">
        <v>1020</v>
      </c>
      <c r="F121" s="117">
        <v>21652</v>
      </c>
      <c r="G121" s="21" t="s">
        <v>1226</v>
      </c>
      <c r="H121" s="46" t="s">
        <v>983</v>
      </c>
      <c r="J121" s="139">
        <v>310501.17</v>
      </c>
      <c r="K121" s="4">
        <v>310601</v>
      </c>
      <c r="L121" s="4">
        <f>(12*(QUOTIENT(K121,10000)-31))+MOD(QUOTIENT(K121,100),100)+MOD(K121,100)-1</f>
        <v>6</v>
      </c>
      <c r="M121" s="1">
        <f>3100+(100*QUOTIENT(L121-1,12))+MOD(L121-1,12)+1</f>
        <v>3106</v>
      </c>
      <c r="N121" s="23">
        <v>1631</v>
      </c>
      <c r="O121" s="25"/>
      <c r="P121" s="25"/>
      <c r="Q121" s="24"/>
      <c r="R121" s="11"/>
      <c r="S121" s="11"/>
      <c r="T121" s="11"/>
      <c r="U121" s="11"/>
      <c r="V121" s="11"/>
      <c r="W121" s="59"/>
      <c r="X121" s="11"/>
      <c r="Y121" s="11"/>
      <c r="Z121" s="11"/>
      <c r="AA121" s="11"/>
      <c r="AB121" s="11"/>
      <c r="AC121" s="11"/>
      <c r="AD121" s="11"/>
      <c r="AE121" s="11"/>
      <c r="AF121" s="11"/>
      <c r="AG121" s="11"/>
    </row>
    <row r="122" spans="1:59" ht="12.75">
      <c r="A122" s="1" t="str">
        <f t="shared" si="2"/>
        <v>GG08-Howard-02</v>
      </c>
      <c r="B122" s="20" t="s">
        <v>746</v>
      </c>
      <c r="C122" s="20" t="s">
        <v>1230</v>
      </c>
      <c r="D122" s="20" t="s">
        <v>747</v>
      </c>
      <c r="E122" s="21" t="s">
        <v>932</v>
      </c>
      <c r="F122" s="114">
        <v>1864</v>
      </c>
      <c r="G122" s="21" t="s">
        <v>1226</v>
      </c>
      <c r="H122" s="46" t="s">
        <v>984</v>
      </c>
      <c r="J122" s="139">
        <v>340303</v>
      </c>
      <c r="K122" s="43">
        <v>340303</v>
      </c>
      <c r="L122" s="4">
        <f>(12*(QUOTIENT(K122,10000)-31))+MOD(QUOTIENT(K122,100),100)+MOD(K122,100)-1</f>
        <v>41</v>
      </c>
      <c r="M122" s="1">
        <f>3100+(100*QUOTIENT(L122-1,12))+MOD(L122-1,12)+1</f>
        <v>3405</v>
      </c>
      <c r="AV122" s="11"/>
      <c r="AW122" s="11"/>
      <c r="AX122" s="54"/>
      <c r="AY122" s="8"/>
      <c r="AZ122" s="8"/>
      <c r="BA122" s="11"/>
      <c r="BB122" s="11"/>
      <c r="BC122" s="11"/>
      <c r="BD122" s="11"/>
      <c r="BE122" s="11"/>
      <c r="BF122" s="11"/>
      <c r="BG122" s="66"/>
    </row>
    <row r="123" spans="1:60" ht="12.75">
      <c r="A123" s="1" t="str">
        <f t="shared" si="2"/>
        <v>GG08-Cooper-03</v>
      </c>
      <c r="B123" s="20" t="s">
        <v>741</v>
      </c>
      <c r="C123" s="20" t="s">
        <v>1230</v>
      </c>
      <c r="D123" s="20" t="s">
        <v>742</v>
      </c>
      <c r="E123" s="100" t="s">
        <v>934</v>
      </c>
      <c r="F123" s="116">
        <v>8600</v>
      </c>
      <c r="G123" s="21" t="s">
        <v>1226</v>
      </c>
      <c r="H123" s="46" t="s">
        <v>985</v>
      </c>
      <c r="I123" s="21" t="s">
        <v>1031</v>
      </c>
      <c r="J123" s="139">
        <v>331001</v>
      </c>
      <c r="K123" s="4">
        <v>340401</v>
      </c>
      <c r="L123" s="4">
        <f>(12*(QUOTIENT(K123,10000)-31))+MOD(QUOTIENT(K123,100),100)+MOD(K123,100)-1</f>
        <v>40</v>
      </c>
      <c r="M123" s="1">
        <f>3100+(100*QUOTIENT(L123-1,12))+MOD(L123-1,12)+1</f>
        <v>3404</v>
      </c>
      <c r="AR123" s="11"/>
      <c r="AS123" s="23"/>
      <c r="AT123" s="25"/>
      <c r="AU123" s="81"/>
      <c r="AV123" s="25"/>
      <c r="AW123" s="25"/>
      <c r="AX123" s="25"/>
      <c r="AY123" s="24"/>
      <c r="AZ123" s="11"/>
      <c r="BA123" s="79"/>
      <c r="BB123" s="11"/>
      <c r="BC123" s="11"/>
      <c r="BD123" s="11"/>
      <c r="BE123" s="11"/>
      <c r="BF123" s="11"/>
      <c r="BG123" s="66"/>
      <c r="BH123" s="11"/>
    </row>
    <row r="124" spans="1:59" ht="12.75">
      <c r="A124" s="1" t="str">
        <f t="shared" si="2"/>
        <v>GG08-Racciato-04</v>
      </c>
      <c r="B124" s="20" t="s">
        <v>654</v>
      </c>
      <c r="C124" s="20" t="s">
        <v>1230</v>
      </c>
      <c r="D124" s="20" t="s">
        <v>655</v>
      </c>
      <c r="E124" s="21" t="s">
        <v>936</v>
      </c>
      <c r="F124" s="114">
        <v>1800</v>
      </c>
      <c r="G124" s="21" t="s">
        <v>1226</v>
      </c>
      <c r="H124" s="46" t="s">
        <v>986</v>
      </c>
      <c r="J124" s="139">
        <v>340603</v>
      </c>
      <c r="K124" s="4">
        <v>340603</v>
      </c>
      <c r="L124" s="4">
        <f>(12*(QUOTIENT(K124,10000)-31))+MOD(QUOTIENT(K124,100),100)+MOD(K124,100)-1</f>
        <v>44</v>
      </c>
      <c r="M124" s="1">
        <f>3100+(100*QUOTIENT(L124-1,12))+MOD(L124-1,12)+1</f>
        <v>3408</v>
      </c>
      <c r="BA124" s="90"/>
      <c r="BB124" s="87"/>
      <c r="BC124" s="87"/>
      <c r="BD124" s="11"/>
      <c r="BE124" s="11"/>
      <c r="BF124" s="11"/>
      <c r="BG124" s="66"/>
    </row>
    <row r="125" spans="1:59" ht="12.75">
      <c r="A125" s="1" t="str">
        <f t="shared" si="2"/>
        <v>GG08-Robison-05</v>
      </c>
      <c r="B125" s="20" t="s">
        <v>620</v>
      </c>
      <c r="C125" s="20" t="s">
        <v>1230</v>
      </c>
      <c r="D125" s="20" t="s">
        <v>621</v>
      </c>
      <c r="E125" s="21" t="s">
        <v>933</v>
      </c>
      <c r="F125" s="114">
        <v>9647</v>
      </c>
      <c r="G125" s="21" t="s">
        <v>1226</v>
      </c>
      <c r="H125" s="46" t="s">
        <v>987</v>
      </c>
      <c r="J125" s="139">
        <v>340303</v>
      </c>
      <c r="K125" s="4">
        <v>340603</v>
      </c>
      <c r="L125" s="4">
        <f>(12*(QUOTIENT(K125,10000)-31))+MOD(QUOTIENT(K125,100),100)+MOD(K125,100)-1</f>
        <v>44</v>
      </c>
      <c r="M125" s="1">
        <f>3100+(100*QUOTIENT(L125-1,12))+MOD(L125-1,12)+1</f>
        <v>3408</v>
      </c>
      <c r="AV125" s="11"/>
      <c r="AW125" s="11"/>
      <c r="AX125" s="22"/>
      <c r="AY125" s="13"/>
      <c r="AZ125" s="13"/>
      <c r="BA125" s="39"/>
      <c r="BB125" s="12"/>
      <c r="BC125" s="12"/>
      <c r="BD125" s="11"/>
      <c r="BE125" s="11"/>
      <c r="BF125" s="11"/>
      <c r="BG125" s="66"/>
    </row>
    <row r="126" spans="1:56" ht="12.75">
      <c r="A126" s="1" t="str">
        <f t="shared" si="2"/>
        <v>GG08-DeMarce-06</v>
      </c>
      <c r="B126" s="20" t="s">
        <v>554</v>
      </c>
      <c r="C126" s="20" t="s">
        <v>1230</v>
      </c>
      <c r="D126" s="20" t="s">
        <v>555</v>
      </c>
      <c r="E126" s="21" t="s">
        <v>1021</v>
      </c>
      <c r="F126" s="114">
        <v>34032</v>
      </c>
      <c r="G126" s="21" t="s">
        <v>1226</v>
      </c>
      <c r="H126" s="46" t="s">
        <v>988</v>
      </c>
      <c r="I126" s="21" t="s">
        <v>226</v>
      </c>
      <c r="J126" s="139">
        <v>321201</v>
      </c>
      <c r="K126" s="4">
        <v>340901</v>
      </c>
      <c r="L126" s="4">
        <f>(12*(QUOTIENT(K126,10000)-31))+MOD(QUOTIENT(K126,100),100)+MOD(K126,100)-1</f>
        <v>45</v>
      </c>
      <c r="M126" s="1">
        <f>3100+(100*QUOTIENT(L126-1,12))+MOD(L126-1,12)+1</f>
        <v>3409</v>
      </c>
      <c r="AD126" s="11"/>
      <c r="AE126" s="11"/>
      <c r="AF126" s="11"/>
      <c r="AG126" s="11"/>
      <c r="AH126" s="11"/>
      <c r="AI126" s="67"/>
      <c r="AJ126" s="25"/>
      <c r="AK126" s="25"/>
      <c r="AL126" s="25"/>
      <c r="AM126" s="25"/>
      <c r="AN126" s="25"/>
      <c r="AO126" s="25"/>
      <c r="AP126" s="25"/>
      <c r="AQ126" s="25"/>
      <c r="AR126" s="25"/>
      <c r="AS126" s="25"/>
      <c r="AT126" s="25"/>
      <c r="AU126" s="64"/>
      <c r="AV126" s="25"/>
      <c r="AW126" s="25"/>
      <c r="AX126" s="25"/>
      <c r="AY126" s="25"/>
      <c r="AZ126" s="25"/>
      <c r="BA126" s="25"/>
      <c r="BB126" s="25"/>
      <c r="BC126" s="25"/>
      <c r="BD126" s="24"/>
    </row>
    <row r="127" spans="1:45" ht="12.75">
      <c r="A127" s="1" t="str">
        <f t="shared" si="2"/>
        <v>GG08-Pederson-07</v>
      </c>
      <c r="B127" s="20" t="s">
        <v>582</v>
      </c>
      <c r="C127" s="20" t="s">
        <v>1230</v>
      </c>
      <c r="D127" s="20" t="s">
        <v>583</v>
      </c>
      <c r="E127" s="21" t="s">
        <v>931</v>
      </c>
      <c r="F127" s="114">
        <v>8370</v>
      </c>
      <c r="G127" s="21" t="s">
        <v>1226</v>
      </c>
      <c r="H127" s="46" t="s">
        <v>989</v>
      </c>
      <c r="I127" s="21" t="s">
        <v>1031</v>
      </c>
      <c r="J127" s="139">
        <v>330601</v>
      </c>
      <c r="K127" s="4">
        <v>331001</v>
      </c>
      <c r="L127" s="4">
        <f>(12*(QUOTIENT(K127,10000)-31))+MOD(QUOTIENT(K127,100),100)+MOD(K127,100)-1</f>
        <v>34</v>
      </c>
      <c r="M127" s="1">
        <f>3100+(100*QUOTIENT(L127-1,12))+MOD(L127-1,12)+1</f>
        <v>3310</v>
      </c>
      <c r="AN127" s="11"/>
      <c r="AO127" s="23"/>
      <c r="AP127" s="25"/>
      <c r="AQ127" s="25"/>
      <c r="AR127" s="25"/>
      <c r="AS127" s="24"/>
    </row>
    <row r="128" spans="1:75" ht="12.75">
      <c r="A128" s="1" t="str">
        <f t="shared" si="2"/>
        <v>GG08-Swift-08</v>
      </c>
      <c r="B128" s="20" t="s">
        <v>928</v>
      </c>
      <c r="C128" s="20" t="s">
        <v>1230</v>
      </c>
      <c r="D128" s="20" t="s">
        <v>929</v>
      </c>
      <c r="E128" s="21" t="s">
        <v>930</v>
      </c>
      <c r="F128" s="114">
        <v>1834</v>
      </c>
      <c r="G128" s="21" t="s">
        <v>1226</v>
      </c>
      <c r="H128" s="46" t="s">
        <v>990</v>
      </c>
      <c r="I128" s="21" t="s">
        <v>1031</v>
      </c>
      <c r="J128" s="139">
        <v>330201</v>
      </c>
      <c r="K128" s="4">
        <v>330201</v>
      </c>
      <c r="L128" s="4">
        <f>(12*(QUOTIENT(K128,10000)-31))+MOD(QUOTIENT(K128,100),100)+MOD(K128,100)-1</f>
        <v>26</v>
      </c>
      <c r="M128" s="1">
        <f>3100+(100*QUOTIENT(L128-1,12))+MOD(L128-1,12)+1</f>
        <v>3302</v>
      </c>
      <c r="AG128" s="11"/>
      <c r="AH128" s="11"/>
      <c r="AI128" s="66"/>
      <c r="AK128" s="90" t="s">
        <v>553</v>
      </c>
      <c r="AL128" s="11"/>
      <c r="AM128" s="11"/>
      <c r="AN128" s="11"/>
      <c r="AO128" s="11"/>
      <c r="AP128" s="11"/>
      <c r="AQ128" s="11"/>
      <c r="AR128" s="11"/>
      <c r="AS128" s="11"/>
      <c r="AT128" s="11"/>
      <c r="AU128" s="66"/>
      <c r="AV128" s="11"/>
      <c r="AW128" s="11"/>
      <c r="AX128" s="11"/>
      <c r="AY128" s="11"/>
      <c r="AZ128" s="11"/>
      <c r="BA128" s="11"/>
      <c r="BB128" s="11"/>
      <c r="BC128" s="11"/>
      <c r="BD128" s="11"/>
      <c r="BE128" s="11"/>
      <c r="BF128" s="11"/>
      <c r="BG128" s="66"/>
      <c r="BH128" s="11"/>
      <c r="BI128" s="11"/>
      <c r="BJ128" s="11"/>
      <c r="BK128" s="11"/>
      <c r="BL128" s="11"/>
      <c r="BM128" s="11"/>
      <c r="BN128" s="11"/>
      <c r="BO128" s="11"/>
      <c r="BP128" s="11"/>
      <c r="BQ128" s="11"/>
      <c r="BR128" s="11"/>
      <c r="BS128" s="66"/>
      <c r="BT128" s="11"/>
      <c r="BU128" s="11"/>
      <c r="BV128" s="11"/>
      <c r="BW128" s="11"/>
    </row>
    <row r="129" spans="1:49" ht="12.75">
      <c r="A129" s="1" t="str">
        <f t="shared" si="2"/>
        <v>GG08-Evans-09</v>
      </c>
      <c r="B129" s="20" t="s">
        <v>927</v>
      </c>
      <c r="C129" s="20" t="s">
        <v>1230</v>
      </c>
      <c r="D129" s="20" t="s">
        <v>925</v>
      </c>
      <c r="E129" s="21" t="s">
        <v>926</v>
      </c>
      <c r="F129" s="114">
        <v>2079</v>
      </c>
      <c r="G129" s="21" t="s">
        <v>1226</v>
      </c>
      <c r="H129" s="46" t="s">
        <v>991</v>
      </c>
      <c r="I129" s="21" t="s">
        <v>1031</v>
      </c>
      <c r="J129" s="139">
        <v>330112</v>
      </c>
      <c r="K129" s="4">
        <v>330112</v>
      </c>
      <c r="L129" s="4">
        <f>(12*(QUOTIENT(K129,10000)-31))+MOD(QUOTIENT(K129,100),100)+MOD(K129,100)-1</f>
        <v>36</v>
      </c>
      <c r="M129" s="1">
        <f>3100+(100*QUOTIENT(L129-1,12))+MOD(L129-1,12)+1</f>
        <v>3312</v>
      </c>
      <c r="AJ129" s="19"/>
      <c r="AK129" s="19"/>
      <c r="AL129" s="19"/>
      <c r="AM129" s="19"/>
      <c r="AN129" s="19"/>
      <c r="AO129" s="19"/>
      <c r="AP129" s="19"/>
      <c r="AQ129" s="19"/>
      <c r="AR129" s="19"/>
      <c r="AS129" s="19"/>
      <c r="AT129" s="19"/>
      <c r="AU129" s="72"/>
      <c r="AV129" s="11"/>
      <c r="AW129" s="11"/>
    </row>
    <row r="130" spans="1:84" s="4" customFormat="1" ht="12.75">
      <c r="A130" s="1" t="str">
        <f t="shared" si="2"/>
        <v>GG08-Clavell-10</v>
      </c>
      <c r="B130" s="4" t="s">
        <v>644</v>
      </c>
      <c r="C130" s="20" t="s">
        <v>1230</v>
      </c>
      <c r="D130" s="4" t="s">
        <v>645</v>
      </c>
      <c r="E130" s="3" t="s">
        <v>937</v>
      </c>
      <c r="F130" s="117">
        <v>4552</v>
      </c>
      <c r="G130" s="3" t="s">
        <v>1226</v>
      </c>
      <c r="H130" s="47" t="s">
        <v>992</v>
      </c>
      <c r="I130" s="3"/>
      <c r="J130" s="139">
        <v>350303</v>
      </c>
      <c r="K130" s="4">
        <v>350303</v>
      </c>
      <c r="L130" s="4">
        <f>(12*(QUOTIENT(K130,10000)-31))+MOD(QUOTIENT(K130,100),100)+MOD(K130,100)-1</f>
        <v>53</v>
      </c>
      <c r="M130" s="1">
        <f>3100+(100*QUOTIENT(L130-1,12))+MOD(L130-1,12)+1</f>
        <v>3505</v>
      </c>
      <c r="W130" s="56"/>
      <c r="AU130" s="69"/>
      <c r="BG130" s="76"/>
      <c r="BH130" s="29"/>
      <c r="BI130" s="29"/>
      <c r="BJ130" s="54"/>
      <c r="BK130" s="8"/>
      <c r="BL130" s="8"/>
      <c r="BM130" s="29"/>
      <c r="BN130" s="29"/>
      <c r="BO130" s="29"/>
      <c r="BP130" s="29"/>
      <c r="BQ130" s="29"/>
      <c r="BR130" s="29"/>
      <c r="BS130" s="69"/>
      <c r="CE130" s="69"/>
      <c r="CF130" s="136"/>
    </row>
    <row r="131" spans="1:34" ht="12.75">
      <c r="A131" s="1" t="str">
        <f t="shared" si="2"/>
        <v>GG08-Bergstralh-11</v>
      </c>
      <c r="B131" s="20" t="s">
        <v>523</v>
      </c>
      <c r="C131" s="20" t="s">
        <v>1230</v>
      </c>
      <c r="D131" s="20" t="s">
        <v>524</v>
      </c>
      <c r="E131" s="21" t="s">
        <v>922</v>
      </c>
      <c r="F131" s="114">
        <v>4392</v>
      </c>
      <c r="G131" s="21" t="s">
        <v>1226</v>
      </c>
      <c r="H131" s="46" t="s">
        <v>993</v>
      </c>
      <c r="J131" s="139">
        <v>320101</v>
      </c>
      <c r="K131" s="4">
        <v>320101</v>
      </c>
      <c r="L131" s="4">
        <f>(12*(QUOTIENT(K131,10000)-31))+MOD(QUOTIENT(K131,100),100)+MOD(K131,100)-1</f>
        <v>13</v>
      </c>
      <c r="M131" s="1">
        <f>3100+(100*QUOTIENT(L131-1,12))+MOD(L131-1,12)+1</f>
        <v>3201</v>
      </c>
      <c r="X131" s="87"/>
      <c r="Y131" s="11"/>
      <c r="Z131" s="11"/>
      <c r="AA131" s="11"/>
      <c r="AB131" s="11"/>
      <c r="AC131" s="11"/>
      <c r="AD131" s="11"/>
      <c r="AE131" s="11"/>
      <c r="AF131" s="11"/>
      <c r="AG131" s="11"/>
      <c r="AH131" s="11"/>
    </row>
    <row r="132" spans="1:39" ht="12.75">
      <c r="A132" s="1" t="str">
        <f t="shared" si="2"/>
        <v>GG08-Rittgers-12</v>
      </c>
      <c r="B132" s="20" t="s">
        <v>550</v>
      </c>
      <c r="C132" s="20" t="s">
        <v>1230</v>
      </c>
      <c r="D132" s="20" t="s">
        <v>551</v>
      </c>
      <c r="E132" s="21" t="s">
        <v>924</v>
      </c>
      <c r="F132" s="114">
        <v>2500</v>
      </c>
      <c r="G132" s="21" t="s">
        <v>1226</v>
      </c>
      <c r="H132" s="46" t="s">
        <v>994</v>
      </c>
      <c r="J132" s="139">
        <v>321201</v>
      </c>
      <c r="K132" s="4">
        <v>321201</v>
      </c>
      <c r="L132" s="4">
        <f>(12*(QUOTIENT(K132,10000)-31))+MOD(QUOTIENT(K132,100),100)+MOD(K132,100)-1</f>
        <v>24</v>
      </c>
      <c r="M132" s="1">
        <f>3100+(100*QUOTIENT(L132-1,12))+MOD(L132-1,12)+1</f>
        <v>3212</v>
      </c>
      <c r="AB132" s="11"/>
      <c r="AC132" s="11"/>
      <c r="AD132" s="11"/>
      <c r="AE132" s="11"/>
      <c r="AF132" s="11"/>
      <c r="AG132" s="11"/>
      <c r="AH132" s="11"/>
      <c r="AI132" s="86"/>
      <c r="AJ132" s="11"/>
      <c r="AK132" s="11"/>
      <c r="AL132" s="11"/>
      <c r="AM132" s="11"/>
    </row>
    <row r="133" spans="1:84" s="4" customFormat="1" ht="12.75">
      <c r="A133" s="1" t="str">
        <f aca="true" t="shared" si="3" ref="A133:A196">TRIM(G133)&amp;"-"&amp;B133&amp;"-"&amp;H133</f>
        <v>GG08-Offord-13</v>
      </c>
      <c r="B133" s="4" t="s">
        <v>545</v>
      </c>
      <c r="C133" s="20" t="s">
        <v>1230</v>
      </c>
      <c r="D133" s="4" t="s">
        <v>546</v>
      </c>
      <c r="E133" s="3" t="s">
        <v>938</v>
      </c>
      <c r="F133" s="117">
        <v>6118</v>
      </c>
      <c r="G133" s="3" t="s">
        <v>1226</v>
      </c>
      <c r="H133" s="47" t="s">
        <v>995</v>
      </c>
      <c r="I133" s="3"/>
      <c r="J133" s="139">
        <v>350401</v>
      </c>
      <c r="K133" s="4">
        <v>350601</v>
      </c>
      <c r="L133" s="4">
        <f>(12*(QUOTIENT(K133,10000)-31))+MOD(QUOTIENT(K133,100),100)+MOD(K133,100)-1</f>
        <v>54</v>
      </c>
      <c r="M133" s="1">
        <f>3100+(100*QUOTIENT(L133-1,12))+MOD(L133-1,12)+1</f>
        <v>3506</v>
      </c>
      <c r="W133" s="56"/>
      <c r="AI133" s="69"/>
      <c r="AU133" s="69"/>
      <c r="BG133" s="76"/>
      <c r="BH133" s="29"/>
      <c r="BI133" s="29"/>
      <c r="BJ133" s="79"/>
      <c r="BK133" s="23"/>
      <c r="BL133" s="25"/>
      <c r="BM133" s="32"/>
      <c r="BN133" s="29"/>
      <c r="BO133" s="29"/>
      <c r="BP133" s="29"/>
      <c r="BQ133" s="29"/>
      <c r="BR133" s="29"/>
      <c r="BS133" s="76"/>
      <c r="CE133" s="69"/>
      <c r="CF133" s="136"/>
    </row>
    <row r="134" spans="1:34" ht="12.75">
      <c r="A134" s="1" t="str">
        <f t="shared" si="3"/>
        <v>GG08-Mackey-14</v>
      </c>
      <c r="B134" s="20" t="s">
        <v>505</v>
      </c>
      <c r="C134" s="20" t="s">
        <v>1230</v>
      </c>
      <c r="D134" s="20" t="s">
        <v>506</v>
      </c>
      <c r="E134" s="21" t="s">
        <v>921</v>
      </c>
      <c r="F134" s="114">
        <v>6099</v>
      </c>
      <c r="G134" s="21" t="s">
        <v>1226</v>
      </c>
      <c r="H134" s="46" t="s">
        <v>996</v>
      </c>
      <c r="J134" s="139">
        <v>310701</v>
      </c>
      <c r="K134" s="4">
        <v>320801</v>
      </c>
      <c r="L134" s="4">
        <f>(12*(QUOTIENT(K134,10000)-31))+MOD(QUOTIENT(K134,100),100)+MOD(K134,100)-1</f>
        <v>20</v>
      </c>
      <c r="M134" s="1">
        <f>3100+(100*QUOTIENT(L134-1,12))+MOD(L134-1,12)+1</f>
        <v>3208</v>
      </c>
      <c r="R134" s="23"/>
      <c r="S134" s="8"/>
      <c r="T134" s="8"/>
      <c r="U134" s="8"/>
      <c r="V134" s="8"/>
      <c r="W134" s="58"/>
      <c r="X134" s="8"/>
      <c r="Y134" s="8"/>
      <c r="Z134" s="8"/>
      <c r="AA134" s="8"/>
      <c r="AB134" s="8"/>
      <c r="AC134" s="8"/>
      <c r="AD134" s="8"/>
      <c r="AE134" s="9"/>
      <c r="AF134" s="11"/>
      <c r="AG134" s="11"/>
      <c r="AH134" s="11"/>
    </row>
    <row r="135" spans="1:45" ht="12.75">
      <c r="A135" s="1" t="str">
        <f t="shared" si="3"/>
        <v>GG08-Huff-15</v>
      </c>
      <c r="B135" s="20" t="s">
        <v>508</v>
      </c>
      <c r="C135" s="20" t="s">
        <v>1230</v>
      </c>
      <c r="D135" s="20" t="s">
        <v>820</v>
      </c>
      <c r="E135" s="6" t="s">
        <v>923</v>
      </c>
      <c r="F135" s="113">
        <v>7096</v>
      </c>
      <c r="G135" s="21" t="s">
        <v>1226</v>
      </c>
      <c r="H135" s="46" t="s">
        <v>997</v>
      </c>
      <c r="J135" s="139">
        <v>320303</v>
      </c>
      <c r="K135" s="4">
        <v>330303</v>
      </c>
      <c r="L135" s="4">
        <f>(12*(QUOTIENT(K135,10000)-31))+MOD(QUOTIENT(K135,100),100)+MOD(K135,100)-1</f>
        <v>29</v>
      </c>
      <c r="M135" s="1">
        <f>3100+(100*QUOTIENT(L135-1,12))+MOD(L135-1,12)+1</f>
        <v>3305</v>
      </c>
      <c r="Y135" s="11"/>
      <c r="Z135" s="13"/>
      <c r="AA135" s="13"/>
      <c r="AB135" s="13"/>
      <c r="AC135" s="25"/>
      <c r="AD135" s="25"/>
      <c r="AE135" s="25"/>
      <c r="AF135" s="25"/>
      <c r="AG135" s="25"/>
      <c r="AH135" s="25"/>
      <c r="AI135" s="64"/>
      <c r="AJ135" s="25"/>
      <c r="AK135" s="25"/>
      <c r="AL135" s="129"/>
      <c r="AM135" s="129"/>
      <c r="AN135" s="129"/>
      <c r="AO135" s="11"/>
      <c r="AP135" s="79"/>
      <c r="AQ135" s="11"/>
      <c r="AR135" s="11"/>
      <c r="AS135" s="11"/>
    </row>
    <row r="136" spans="1:46" ht="12.75">
      <c r="A136" s="1" t="str">
        <f t="shared" si="3"/>
        <v>GG09-DeMarce-01</v>
      </c>
      <c r="B136" s="20" t="s">
        <v>554</v>
      </c>
      <c r="C136" s="20" t="s">
        <v>1230</v>
      </c>
      <c r="D136" s="20" t="s">
        <v>555</v>
      </c>
      <c r="E136" s="21" t="s">
        <v>940</v>
      </c>
      <c r="F136" s="114">
        <v>19385</v>
      </c>
      <c r="G136" s="21" t="s">
        <v>1227</v>
      </c>
      <c r="H136" s="46" t="s">
        <v>983</v>
      </c>
      <c r="I136" s="21" t="s">
        <v>226</v>
      </c>
      <c r="J136" s="139">
        <v>330301</v>
      </c>
      <c r="K136" s="4">
        <v>331101</v>
      </c>
      <c r="L136" s="4">
        <f>(12*(QUOTIENT(K136,10000)-31))+MOD(QUOTIENT(K136,100),100)+MOD(K136,100)-1</f>
        <v>35</v>
      </c>
      <c r="M136" s="1">
        <f>3100+(100*QUOTIENT(L136-1,12))+MOD(L136-1,12)+1</f>
        <v>3311</v>
      </c>
      <c r="AL136" s="23"/>
      <c r="AM136" s="25"/>
      <c r="AN136" s="25"/>
      <c r="AO136" s="25"/>
      <c r="AP136" s="25"/>
      <c r="AQ136" s="25"/>
      <c r="AR136" s="25"/>
      <c r="AS136" s="25"/>
      <c r="AT136" s="24"/>
    </row>
    <row r="137" spans="1:71" ht="12.75">
      <c r="A137" s="1" t="str">
        <f t="shared" si="3"/>
        <v>GG09-Boatright-02</v>
      </c>
      <c r="B137" s="20" t="s">
        <v>588</v>
      </c>
      <c r="C137" s="20" t="s">
        <v>1230</v>
      </c>
      <c r="D137" s="20" t="s">
        <v>589</v>
      </c>
      <c r="E137" s="21" t="s">
        <v>941</v>
      </c>
      <c r="F137" s="114">
        <v>473</v>
      </c>
      <c r="G137" s="21" t="s">
        <v>1227</v>
      </c>
      <c r="H137" s="46" t="s">
        <v>984</v>
      </c>
      <c r="J137" s="139">
        <v>350112</v>
      </c>
      <c r="K137" s="4">
        <v>350112</v>
      </c>
      <c r="L137" s="4">
        <f>(12*(QUOTIENT(K137,10000)-31))+MOD(QUOTIENT(K137,100),100)+MOD(K137,100)-1</f>
        <v>60</v>
      </c>
      <c r="M137" s="1">
        <f>3100+(100*QUOTIENT(L137-1,12))+MOD(L137-1,12)+1</f>
        <v>3512</v>
      </c>
      <c r="BH137" s="54"/>
      <c r="BI137" s="25"/>
      <c r="BJ137" s="25"/>
      <c r="BK137" s="25"/>
      <c r="BL137" s="25"/>
      <c r="BM137" s="25"/>
      <c r="BN137" s="25"/>
      <c r="BO137" s="25"/>
      <c r="BP137" s="25"/>
      <c r="BQ137" s="25"/>
      <c r="BR137" s="25"/>
      <c r="BS137" s="62"/>
    </row>
    <row r="138" spans="1:71" ht="12.75">
      <c r="A138" s="1" t="str">
        <f t="shared" si="3"/>
        <v>GG09-Clavell-03</v>
      </c>
      <c r="B138" s="20" t="s">
        <v>644</v>
      </c>
      <c r="C138" s="20" t="s">
        <v>1230</v>
      </c>
      <c r="D138" s="20" t="s">
        <v>943</v>
      </c>
      <c r="E138" s="21" t="s">
        <v>942</v>
      </c>
      <c r="F138" s="114">
        <v>5524</v>
      </c>
      <c r="G138" s="21" t="s">
        <v>1227</v>
      </c>
      <c r="H138" s="46" t="s">
        <v>985</v>
      </c>
      <c r="I138" s="21" t="s">
        <v>1031</v>
      </c>
      <c r="J138" s="139">
        <v>350112</v>
      </c>
      <c r="K138" s="4">
        <v>350112</v>
      </c>
      <c r="L138" s="4">
        <f>(12*(QUOTIENT(K138,10000)-31))+MOD(QUOTIENT(K138,100),100)+MOD(K138,100)-1</f>
        <v>60</v>
      </c>
      <c r="M138" s="1">
        <f>3100+(100*QUOTIENT(L138-1,12))+MOD(L138-1,12)+1</f>
        <v>3512</v>
      </c>
      <c r="BH138" s="54"/>
      <c r="BI138" s="25"/>
      <c r="BJ138" s="25"/>
      <c r="BK138" s="25"/>
      <c r="BL138" s="25"/>
      <c r="BM138" s="25"/>
      <c r="BN138" s="25"/>
      <c r="BO138" s="25"/>
      <c r="BP138" s="25"/>
      <c r="BQ138" s="25"/>
      <c r="BR138" s="25"/>
      <c r="BS138" s="62"/>
    </row>
    <row r="139" spans="1:47" ht="12.75">
      <c r="A139" s="1" t="str">
        <f t="shared" si="3"/>
        <v>GG09-Boatright-04</v>
      </c>
      <c r="B139" s="20" t="s">
        <v>588</v>
      </c>
      <c r="C139" s="20" t="s">
        <v>1230</v>
      </c>
      <c r="D139" s="20" t="s">
        <v>589</v>
      </c>
      <c r="E139" s="21" t="s">
        <v>944</v>
      </c>
      <c r="F139" s="114">
        <v>268</v>
      </c>
      <c r="G139" s="21" t="s">
        <v>1227</v>
      </c>
      <c r="H139" s="46" t="s">
        <v>986</v>
      </c>
      <c r="J139" s="139">
        <v>330112</v>
      </c>
      <c r="K139" s="4">
        <v>330112</v>
      </c>
      <c r="L139" s="4">
        <f>(12*(QUOTIENT(K139,10000)-31))+MOD(QUOTIENT(K139,100),100)+MOD(K139,100)-1</f>
        <v>36</v>
      </c>
      <c r="M139" s="1">
        <f>3100+(100*QUOTIENT(L139-1,12))+MOD(L139-1,12)+1</f>
        <v>3312</v>
      </c>
      <c r="AJ139" s="54"/>
      <c r="AK139" s="25"/>
      <c r="AL139" s="25"/>
      <c r="AM139" s="25"/>
      <c r="AN139" s="25"/>
      <c r="AO139" s="25"/>
      <c r="AP139" s="25"/>
      <c r="AQ139" s="25"/>
      <c r="AR139" s="25"/>
      <c r="AS139" s="25"/>
      <c r="AT139" s="25"/>
      <c r="AU139" s="62"/>
    </row>
    <row r="140" spans="1:52" ht="12.75">
      <c r="A140" s="1" t="str">
        <f t="shared" si="3"/>
        <v>GG09-Offord-05</v>
      </c>
      <c r="B140" s="20" t="s">
        <v>545</v>
      </c>
      <c r="C140" s="20" t="s">
        <v>1230</v>
      </c>
      <c r="D140" s="20" t="s">
        <v>546</v>
      </c>
      <c r="E140" s="21" t="s">
        <v>945</v>
      </c>
      <c r="F140" s="114">
        <v>4438</v>
      </c>
      <c r="G140" s="21" t="s">
        <v>1227</v>
      </c>
      <c r="H140" s="46" t="s">
        <v>987</v>
      </c>
      <c r="J140" s="139">
        <v>340102</v>
      </c>
      <c r="K140" s="4">
        <v>340401</v>
      </c>
      <c r="L140" s="4">
        <f>(12*(QUOTIENT(K140,10000)-31))+MOD(QUOTIENT(K140,100),100)+MOD(K140,100)-1</f>
        <v>40</v>
      </c>
      <c r="M140" s="1">
        <f aca="true" t="shared" si="4" ref="M140:M171">INT(K140/100)+(100*INT((MOD(K140,100)-1)/12))+MOD(MOD(K140,100)-1,12)</f>
        <v>3404</v>
      </c>
      <c r="AV140" s="40"/>
      <c r="AW140" s="40"/>
      <c r="AX140" s="25"/>
      <c r="AY140" s="25"/>
      <c r="AZ140" s="24"/>
    </row>
    <row r="141" spans="1:58" ht="12.75">
      <c r="A141" s="1" t="str">
        <f t="shared" si="3"/>
        <v>GG09-Boatright-06</v>
      </c>
      <c r="B141" s="20" t="s">
        <v>588</v>
      </c>
      <c r="C141" s="20" t="s">
        <v>1230</v>
      </c>
      <c r="D141" s="20" t="s">
        <v>589</v>
      </c>
      <c r="E141" s="21" t="s">
        <v>946</v>
      </c>
      <c r="F141" s="114">
        <v>214</v>
      </c>
      <c r="G141" s="21" t="s">
        <v>1227</v>
      </c>
      <c r="H141" s="46" t="s">
        <v>988</v>
      </c>
      <c r="J141" s="139">
        <v>340903</v>
      </c>
      <c r="K141" s="4">
        <v>340903</v>
      </c>
      <c r="L141" s="4">
        <f>(12*(QUOTIENT(K141,10000)-31))+MOD(QUOTIENT(K141,100),100)+MOD(K141,100)-1</f>
        <v>47</v>
      </c>
      <c r="M141" s="1">
        <f t="shared" si="4"/>
        <v>3411</v>
      </c>
      <c r="BD141" s="90"/>
      <c r="BE141" s="87"/>
      <c r="BF141" s="87"/>
    </row>
    <row r="142" spans="1:66" ht="12.75">
      <c r="A142" s="1" t="str">
        <f t="shared" si="3"/>
        <v>GG09-Howard-07</v>
      </c>
      <c r="B142" s="20" t="s">
        <v>746</v>
      </c>
      <c r="C142" s="20" t="s">
        <v>1230</v>
      </c>
      <c r="D142" s="20" t="s">
        <v>747</v>
      </c>
      <c r="E142" s="21" t="s">
        <v>947</v>
      </c>
      <c r="F142" s="114">
        <v>6557</v>
      </c>
      <c r="G142" s="21" t="s">
        <v>1227</v>
      </c>
      <c r="H142" s="46" t="s">
        <v>989</v>
      </c>
      <c r="J142" s="139">
        <v>341201</v>
      </c>
      <c r="K142" s="4">
        <v>350701</v>
      </c>
      <c r="L142" s="4">
        <f>(12*(QUOTIENT(K142,10000)-31))+MOD(QUOTIENT(K142,100),100)+MOD(K142,100)-1</f>
        <v>55</v>
      </c>
      <c r="M142" s="1">
        <f t="shared" si="4"/>
        <v>3507</v>
      </c>
      <c r="BG142" s="67"/>
      <c r="BH142" s="25"/>
      <c r="BI142" s="25"/>
      <c r="BJ142" s="25"/>
      <c r="BK142" s="25"/>
      <c r="BL142" s="25"/>
      <c r="BM142" s="25"/>
      <c r="BN142" s="24"/>
    </row>
    <row r="143" spans="1:58" ht="12.75">
      <c r="A143" s="1" t="str">
        <f t="shared" si="3"/>
        <v>GG09-Jones-08</v>
      </c>
      <c r="B143" s="20" t="s">
        <v>956</v>
      </c>
      <c r="C143" s="20" t="s">
        <v>1230</v>
      </c>
      <c r="D143" s="20" t="s">
        <v>948</v>
      </c>
      <c r="E143" s="21" t="s">
        <v>949</v>
      </c>
      <c r="F143" s="114">
        <v>922</v>
      </c>
      <c r="G143" s="21" t="s">
        <v>1227</v>
      </c>
      <c r="H143" s="46" t="s">
        <v>990</v>
      </c>
      <c r="J143" s="139">
        <v>340903</v>
      </c>
      <c r="K143" s="4">
        <v>340903</v>
      </c>
      <c r="L143" s="4">
        <f>(12*(QUOTIENT(K143,10000)-31))+MOD(QUOTIENT(K143,100),100)+MOD(K143,100)-1</f>
        <v>47</v>
      </c>
      <c r="M143" s="1">
        <f t="shared" si="4"/>
        <v>3411</v>
      </c>
      <c r="BD143" s="90"/>
      <c r="BE143" s="87"/>
      <c r="BF143" s="87"/>
    </row>
    <row r="144" spans="1:57" ht="12.75">
      <c r="A144" s="1" t="str">
        <f t="shared" si="3"/>
        <v>GG09-Huston-09</v>
      </c>
      <c r="B144" s="20" t="s">
        <v>520</v>
      </c>
      <c r="C144" s="20" t="s">
        <v>1230</v>
      </c>
      <c r="D144" s="20" t="s">
        <v>950</v>
      </c>
      <c r="E144" s="21" t="s">
        <v>951</v>
      </c>
      <c r="F144" s="114">
        <v>6092</v>
      </c>
      <c r="G144" s="21" t="s">
        <v>1227</v>
      </c>
      <c r="H144" s="46" t="s">
        <v>991</v>
      </c>
      <c r="J144" s="142">
        <v>340303</v>
      </c>
      <c r="K144" s="29">
        <v>340902</v>
      </c>
      <c r="L144" s="4">
        <f>(12*(QUOTIENT(K144,10000)-31))+MOD(QUOTIENT(K144,100),100)+MOD(K144,100)-1</f>
        <v>46</v>
      </c>
      <c r="M144" s="1">
        <f t="shared" si="4"/>
        <v>3410</v>
      </c>
      <c r="AX144" s="52"/>
      <c r="AY144" s="53"/>
      <c r="AZ144" s="53"/>
      <c r="BA144" s="25"/>
      <c r="BB144" s="25"/>
      <c r="BC144" s="25"/>
      <c r="BD144" s="41"/>
      <c r="BE144" s="41"/>
    </row>
    <row r="145" spans="1:55" ht="12.75">
      <c r="A145" s="1" t="str">
        <f t="shared" si="3"/>
        <v>GG09-Howard-10</v>
      </c>
      <c r="B145" s="20" t="s">
        <v>746</v>
      </c>
      <c r="C145" s="20" t="s">
        <v>1230</v>
      </c>
      <c r="D145" s="20" t="s">
        <v>747</v>
      </c>
      <c r="E145" s="21" t="s">
        <v>952</v>
      </c>
      <c r="F145" s="114">
        <v>631</v>
      </c>
      <c r="G145" s="21" t="s">
        <v>1227</v>
      </c>
      <c r="H145" s="46" t="s">
        <v>992</v>
      </c>
      <c r="J145" s="139">
        <v>340801</v>
      </c>
      <c r="K145" s="4">
        <v>340801</v>
      </c>
      <c r="L145" s="4">
        <f>(12*(QUOTIENT(K145,10000)-31))+MOD(QUOTIENT(K145,100),100)+MOD(K145,100)-1</f>
        <v>44</v>
      </c>
      <c r="M145" s="1">
        <f t="shared" si="4"/>
        <v>3408</v>
      </c>
      <c r="BC145" s="87"/>
    </row>
    <row r="146" spans="1:55" ht="12.75">
      <c r="A146" s="1" t="str">
        <f t="shared" si="3"/>
        <v>GG09-Cooper-11</v>
      </c>
      <c r="B146" s="20" t="s">
        <v>741</v>
      </c>
      <c r="C146" s="20" t="s">
        <v>1230</v>
      </c>
      <c r="D146" s="20" t="s">
        <v>742</v>
      </c>
      <c r="E146" s="21" t="s">
        <v>953</v>
      </c>
      <c r="F146" s="114">
        <v>10870</v>
      </c>
      <c r="G146" s="21" t="s">
        <v>1227</v>
      </c>
      <c r="H146" s="46" t="s">
        <v>993</v>
      </c>
      <c r="J146" s="139">
        <v>331101</v>
      </c>
      <c r="K146" s="4">
        <v>340603</v>
      </c>
      <c r="L146" s="4">
        <f>(12*(QUOTIENT(K146,10000)-31))+MOD(QUOTIENT(K146,100),100)+MOD(K146,100)-1</f>
        <v>44</v>
      </c>
      <c r="M146" s="1">
        <f t="shared" si="4"/>
        <v>3408</v>
      </c>
      <c r="AT146" s="23"/>
      <c r="AU146" s="64"/>
      <c r="AV146" s="25"/>
      <c r="AW146" s="25"/>
      <c r="AX146" s="25"/>
      <c r="AY146" s="25"/>
      <c r="AZ146" s="25"/>
      <c r="BA146" s="42"/>
      <c r="BB146" s="41"/>
      <c r="BC146" s="41"/>
    </row>
    <row r="147" spans="1:67" ht="12.75">
      <c r="A147" s="1" t="str">
        <f t="shared" si="3"/>
        <v>GG09-Howard-12</v>
      </c>
      <c r="B147" s="20" t="s">
        <v>746</v>
      </c>
      <c r="C147" s="20" t="s">
        <v>1230</v>
      </c>
      <c r="D147" s="20" t="s">
        <v>747</v>
      </c>
      <c r="E147" s="21" t="s">
        <v>955</v>
      </c>
      <c r="F147" s="114">
        <v>538</v>
      </c>
      <c r="G147" s="21" t="s">
        <v>1227</v>
      </c>
      <c r="H147" s="46" t="s">
        <v>994</v>
      </c>
      <c r="J147" s="139">
        <v>350801</v>
      </c>
      <c r="K147" s="4">
        <v>350801</v>
      </c>
      <c r="L147" s="4">
        <f>(12*(QUOTIENT(K147,10000)-31))+MOD(QUOTIENT(K147,100),100)+MOD(K147,100)-1</f>
        <v>56</v>
      </c>
      <c r="M147" s="1">
        <f t="shared" si="4"/>
        <v>3508</v>
      </c>
      <c r="BC147" s="11"/>
      <c r="BO147" s="51"/>
    </row>
    <row r="148" spans="1:68" ht="12.75">
      <c r="A148" s="1" t="str">
        <f t="shared" si="3"/>
        <v>GG09-Friend-13</v>
      </c>
      <c r="B148" s="20" t="s">
        <v>633</v>
      </c>
      <c r="C148" s="20" t="s">
        <v>1230</v>
      </c>
      <c r="D148" s="20" t="s">
        <v>634</v>
      </c>
      <c r="E148" s="21" t="s">
        <v>958</v>
      </c>
      <c r="F148" s="114">
        <v>8296</v>
      </c>
      <c r="G148" s="21" t="s">
        <v>1227</v>
      </c>
      <c r="H148" s="46" t="s">
        <v>995</v>
      </c>
      <c r="J148" s="139">
        <v>350109</v>
      </c>
      <c r="K148" s="4">
        <v>350901</v>
      </c>
      <c r="L148" s="4">
        <f>(12*(QUOTIENT(K148,10000)-31))+MOD(QUOTIENT(K148,100),100)+MOD(K148,100)-1</f>
        <v>57</v>
      </c>
      <c r="M148" s="1">
        <f t="shared" si="4"/>
        <v>3509</v>
      </c>
      <c r="BH148" s="40"/>
      <c r="BI148" s="40"/>
      <c r="BJ148" s="40"/>
      <c r="BK148" s="40"/>
      <c r="BL148" s="40"/>
      <c r="BM148" s="40"/>
      <c r="BN148" s="40"/>
      <c r="BO148" s="40"/>
      <c r="BP148" s="51"/>
    </row>
    <row r="149" spans="1:71" ht="12.75">
      <c r="A149" s="1" t="str">
        <f t="shared" si="3"/>
        <v>GG09-Bergstalh-14</v>
      </c>
      <c r="B149" s="20" t="s">
        <v>978</v>
      </c>
      <c r="C149" s="20" t="s">
        <v>1230</v>
      </c>
      <c r="D149" s="20" t="s">
        <v>524</v>
      </c>
      <c r="E149" s="21" t="s">
        <v>960</v>
      </c>
      <c r="F149" s="114">
        <v>535</v>
      </c>
      <c r="G149" s="21" t="s">
        <v>1227</v>
      </c>
      <c r="H149" s="46" t="s">
        <v>996</v>
      </c>
      <c r="J149" s="139">
        <v>340124</v>
      </c>
      <c r="K149" s="4">
        <v>340124</v>
      </c>
      <c r="L149" s="4">
        <f>(12*(QUOTIENT(K149,10000)-31))+MOD(QUOTIENT(K149,100),100)+MOD(K149,100)-1</f>
        <v>60</v>
      </c>
      <c r="M149" s="1">
        <f t="shared" si="4"/>
        <v>3512</v>
      </c>
      <c r="AV149" s="51"/>
      <c r="AW149" s="51"/>
      <c r="AX149" s="51"/>
      <c r="AY149" s="51"/>
      <c r="AZ149" s="51"/>
      <c r="BA149" s="51"/>
      <c r="BB149" s="51"/>
      <c r="BC149" s="51"/>
      <c r="BD149" s="51"/>
      <c r="BE149" s="51"/>
      <c r="BF149" s="51"/>
      <c r="BG149" s="83"/>
      <c r="BH149" s="51"/>
      <c r="BI149" s="51"/>
      <c r="BJ149" s="51"/>
      <c r="BK149" s="51"/>
      <c r="BL149" s="51"/>
      <c r="BM149" s="51"/>
      <c r="BN149" s="51"/>
      <c r="BO149" s="51"/>
      <c r="BP149" s="51"/>
      <c r="BQ149" s="51"/>
      <c r="BR149" s="51"/>
      <c r="BS149" s="83"/>
    </row>
    <row r="150" spans="1:49" ht="12.75">
      <c r="A150" s="1" t="str">
        <f t="shared" si="3"/>
        <v>GG09-Zeek-15</v>
      </c>
      <c r="B150" s="20" t="s">
        <v>530</v>
      </c>
      <c r="C150" s="20" t="s">
        <v>1230</v>
      </c>
      <c r="D150" s="20" t="s">
        <v>531</v>
      </c>
      <c r="E150" s="21" t="s">
        <v>961</v>
      </c>
      <c r="F150" s="114">
        <v>5917</v>
      </c>
      <c r="G150" s="21" t="s">
        <v>1227</v>
      </c>
      <c r="H150" s="46" t="s">
        <v>997</v>
      </c>
      <c r="I150" s="21" t="s">
        <v>1031</v>
      </c>
      <c r="J150" s="139">
        <v>340201</v>
      </c>
      <c r="K150" s="4">
        <v>340201</v>
      </c>
      <c r="L150" s="4">
        <f>(12*(QUOTIENT(K150,10000)-31))+MOD(QUOTIENT(K150,100),100)+MOD(K150,100)-1</f>
        <v>38</v>
      </c>
      <c r="M150" s="1">
        <f t="shared" si="4"/>
        <v>3402</v>
      </c>
      <c r="AW150" s="87"/>
    </row>
    <row r="151" spans="1:62" ht="12.75">
      <c r="A151" s="1" t="str">
        <f t="shared" si="3"/>
        <v>GG09-Massey-16</v>
      </c>
      <c r="B151" s="20" t="s">
        <v>979</v>
      </c>
      <c r="C151" s="20" t="s">
        <v>1230</v>
      </c>
      <c r="D151" s="20" t="s">
        <v>963</v>
      </c>
      <c r="E151" s="21" t="s">
        <v>964</v>
      </c>
      <c r="F151" s="114">
        <v>1084</v>
      </c>
      <c r="G151" s="21" t="s">
        <v>1227</v>
      </c>
      <c r="H151" s="46" t="s">
        <v>998</v>
      </c>
      <c r="J151" s="139">
        <v>350301</v>
      </c>
      <c r="K151" s="4">
        <v>350301</v>
      </c>
      <c r="L151" s="4">
        <f>(12*(QUOTIENT(K151,10000)-31))+MOD(QUOTIENT(K151,100),100)+MOD(K151,100)-1</f>
        <v>51</v>
      </c>
      <c r="M151" s="1">
        <f t="shared" si="4"/>
        <v>3503</v>
      </c>
      <c r="BJ151" s="87"/>
    </row>
    <row r="152" spans="1:27" ht="12.75">
      <c r="A152" s="1" t="str">
        <f t="shared" si="3"/>
        <v>GG09-Bergstralh-17</v>
      </c>
      <c r="B152" s="20" t="s">
        <v>523</v>
      </c>
      <c r="C152" s="20" t="s">
        <v>1230</v>
      </c>
      <c r="D152" s="20" t="s">
        <v>524</v>
      </c>
      <c r="E152" s="21" t="s">
        <v>965</v>
      </c>
      <c r="F152" s="114">
        <v>4133</v>
      </c>
      <c r="G152" s="21" t="s">
        <v>1227</v>
      </c>
      <c r="H152" s="46" t="s">
        <v>999</v>
      </c>
      <c r="J152" s="139">
        <v>320101</v>
      </c>
      <c r="K152" s="4">
        <v>320401</v>
      </c>
      <c r="L152" s="4">
        <f>(12*(QUOTIENT(K152,10000)-31))+MOD(QUOTIENT(K152,100),100)+MOD(K152,100)-1</f>
        <v>16</v>
      </c>
      <c r="M152" s="1">
        <f t="shared" si="4"/>
        <v>3204</v>
      </c>
      <c r="X152" s="23"/>
      <c r="Y152" s="25"/>
      <c r="Z152" s="25"/>
      <c r="AA152" s="24"/>
    </row>
    <row r="153" spans="1:71" ht="12.75">
      <c r="A153" s="1" t="str">
        <f t="shared" si="3"/>
        <v>GG09-Goodlett-18</v>
      </c>
      <c r="B153" s="20" t="s">
        <v>537</v>
      </c>
      <c r="C153" s="20" t="s">
        <v>1230</v>
      </c>
      <c r="D153" s="20" t="s">
        <v>538</v>
      </c>
      <c r="E153" s="21" t="s">
        <v>967</v>
      </c>
      <c r="F153" s="114">
        <v>344</v>
      </c>
      <c r="G153" s="21" t="s">
        <v>1227</v>
      </c>
      <c r="H153" s="46" t="s">
        <v>1000</v>
      </c>
      <c r="J153" s="139">
        <v>330124</v>
      </c>
      <c r="K153" s="4">
        <v>330124</v>
      </c>
      <c r="L153" s="4">
        <f>(12*(QUOTIENT(K153,10000)-31))+MOD(QUOTIENT(K153,100),100)+MOD(K153,100)-1</f>
        <v>48</v>
      </c>
      <c r="M153" s="1">
        <f t="shared" si="4"/>
        <v>3412</v>
      </c>
      <c r="AJ153" s="51"/>
      <c r="AK153" s="51"/>
      <c r="AL153" s="51"/>
      <c r="AM153" s="51"/>
      <c r="AN153" s="51"/>
      <c r="AO153" s="51"/>
      <c r="AP153" s="51"/>
      <c r="AQ153" s="51"/>
      <c r="AR153" s="51"/>
      <c r="AS153" s="51"/>
      <c r="AT153" s="51"/>
      <c r="AU153" s="83"/>
      <c r="AV153" s="51"/>
      <c r="AW153" s="51"/>
      <c r="AX153" s="51"/>
      <c r="AY153" s="51"/>
      <c r="AZ153" s="51"/>
      <c r="BA153" s="51"/>
      <c r="BB153" s="51"/>
      <c r="BC153" s="51"/>
      <c r="BD153" s="51"/>
      <c r="BE153" s="51"/>
      <c r="BF153" s="51"/>
      <c r="BG153" s="83"/>
      <c r="BH153" s="51"/>
      <c r="BI153" s="51"/>
      <c r="BJ153" s="51"/>
      <c r="BK153" s="51"/>
      <c r="BL153" s="51"/>
      <c r="BM153" s="51"/>
      <c r="BN153" s="51"/>
      <c r="BO153" s="51"/>
      <c r="BP153" s="51"/>
      <c r="BQ153" s="51"/>
      <c r="BR153" s="51"/>
      <c r="BS153" s="83"/>
    </row>
    <row r="154" spans="1:46" ht="12.75">
      <c r="A154" s="1" t="str">
        <f t="shared" si="3"/>
        <v>GG09-Goodlett-19</v>
      </c>
      <c r="B154" s="20" t="s">
        <v>537</v>
      </c>
      <c r="C154" s="20" t="s">
        <v>1230</v>
      </c>
      <c r="D154" s="20" t="s">
        <v>602</v>
      </c>
      <c r="E154" s="21" t="s">
        <v>968</v>
      </c>
      <c r="F154" s="114">
        <v>6809</v>
      </c>
      <c r="G154" s="21" t="s">
        <v>1227</v>
      </c>
      <c r="H154" s="46" t="s">
        <v>1001</v>
      </c>
      <c r="J154" s="139">
        <v>330604</v>
      </c>
      <c r="K154" s="4">
        <v>330903</v>
      </c>
      <c r="L154" s="4">
        <f>(12*(QUOTIENT(K154,10000)-31))+MOD(QUOTIENT(K154,100),100)+MOD(K154,100)-1</f>
        <v>35</v>
      </c>
      <c r="M154" s="1">
        <f t="shared" si="4"/>
        <v>3311</v>
      </c>
      <c r="AO154" s="40"/>
      <c r="AP154" s="40"/>
      <c r="AQ154" s="40"/>
      <c r="AR154" s="51"/>
      <c r="AS154" s="41"/>
      <c r="AT154" s="41"/>
    </row>
    <row r="155" spans="1:59" ht="12.75">
      <c r="A155" s="1" t="str">
        <f t="shared" si="3"/>
        <v>GG09-Goodlett-20</v>
      </c>
      <c r="B155" s="20" t="s">
        <v>537</v>
      </c>
      <c r="C155" s="20" t="s">
        <v>1230</v>
      </c>
      <c r="D155" s="20" t="s">
        <v>538</v>
      </c>
      <c r="E155" s="21" t="s">
        <v>970</v>
      </c>
      <c r="F155" s="114">
        <v>439</v>
      </c>
      <c r="G155" s="21" t="s">
        <v>1227</v>
      </c>
      <c r="H155" s="46" t="s">
        <v>1002</v>
      </c>
      <c r="J155" s="139">
        <v>340112</v>
      </c>
      <c r="K155" s="4">
        <v>340112</v>
      </c>
      <c r="L155" s="4">
        <f>(12*(QUOTIENT(K155,10000)-31))+MOD(QUOTIENT(K155,100),100)+MOD(K155,100)-1</f>
        <v>48</v>
      </c>
      <c r="M155" s="1">
        <f t="shared" si="4"/>
        <v>3412</v>
      </c>
      <c r="AV155" s="51"/>
      <c r="AW155" s="51"/>
      <c r="AX155" s="51"/>
      <c r="AY155" s="51"/>
      <c r="AZ155" s="51"/>
      <c r="BA155" s="51"/>
      <c r="BB155" s="51"/>
      <c r="BC155" s="51"/>
      <c r="BD155" s="51"/>
      <c r="BE155" s="51"/>
      <c r="BF155" s="51"/>
      <c r="BG155" s="83"/>
    </row>
    <row r="156" spans="1:59" ht="12.75">
      <c r="A156" s="1" t="str">
        <f t="shared" si="3"/>
        <v>GG09-Mackey-21</v>
      </c>
      <c r="B156" s="20" t="s">
        <v>505</v>
      </c>
      <c r="C156" s="20" t="s">
        <v>1230</v>
      </c>
      <c r="D156" s="20" t="s">
        <v>506</v>
      </c>
      <c r="E156" s="21" t="s">
        <v>971</v>
      </c>
      <c r="F156" s="114">
        <v>2098</v>
      </c>
      <c r="G156" s="21" t="s">
        <v>1227</v>
      </c>
      <c r="H156" s="46" t="s">
        <v>1003</v>
      </c>
      <c r="J156" s="139">
        <v>340904</v>
      </c>
      <c r="K156" s="4">
        <v>340904</v>
      </c>
      <c r="L156" s="4">
        <f>(12*(QUOTIENT(K156,10000)-31))+MOD(QUOTIENT(K156,100),100)+MOD(K156,100)-1</f>
        <v>48</v>
      </c>
      <c r="M156" s="1">
        <f t="shared" si="4"/>
        <v>3412</v>
      </c>
      <c r="BD156" s="85"/>
      <c r="BE156" s="51"/>
      <c r="BF156" s="51"/>
      <c r="BG156" s="83"/>
    </row>
    <row r="157" spans="1:64" ht="12.75">
      <c r="A157" s="1" t="str">
        <f t="shared" si="3"/>
        <v>GG09-Huston-22</v>
      </c>
      <c r="B157" s="20" t="s">
        <v>520</v>
      </c>
      <c r="C157" s="20" t="s">
        <v>1230</v>
      </c>
      <c r="D157" s="20" t="s">
        <v>972</v>
      </c>
      <c r="E157" s="21" t="s">
        <v>980</v>
      </c>
      <c r="F157" s="114">
        <v>807</v>
      </c>
      <c r="G157" s="21" t="s">
        <v>1227</v>
      </c>
      <c r="H157" s="46" t="s">
        <v>1004</v>
      </c>
      <c r="J157" s="139">
        <v>350303</v>
      </c>
      <c r="K157" s="4">
        <v>350303</v>
      </c>
      <c r="L157" s="4">
        <f>(12*(QUOTIENT(K157,10000)-31))+MOD(QUOTIENT(K157,100),100)+MOD(K157,100)-1</f>
        <v>53</v>
      </c>
      <c r="M157" s="1">
        <f t="shared" si="4"/>
        <v>3505</v>
      </c>
      <c r="BJ157" s="90"/>
      <c r="BK157" s="87"/>
      <c r="BL157" s="87"/>
    </row>
    <row r="158" spans="1:49" ht="12.75">
      <c r="A158" s="1" t="str">
        <f t="shared" si="3"/>
        <v>GG09-Evans-23</v>
      </c>
      <c r="B158" s="20" t="s">
        <v>927</v>
      </c>
      <c r="C158" s="20" t="s">
        <v>1230</v>
      </c>
      <c r="D158" s="20" t="s">
        <v>925</v>
      </c>
      <c r="E158" s="21" t="s">
        <v>973</v>
      </c>
      <c r="F158" s="114">
        <v>5046</v>
      </c>
      <c r="G158" s="21" t="s">
        <v>1227</v>
      </c>
      <c r="H158" s="46" t="s">
        <v>1005</v>
      </c>
      <c r="J158" s="139">
        <v>331005</v>
      </c>
      <c r="K158" s="4">
        <v>331005</v>
      </c>
      <c r="L158" s="4">
        <f>(12*(QUOTIENT(K158,10000)-31))+MOD(QUOTIENT(K158,100),100)+MOD(K158,100)-1</f>
        <v>38</v>
      </c>
      <c r="M158" s="1">
        <f t="shared" si="4"/>
        <v>3314</v>
      </c>
      <c r="AS158" s="51"/>
      <c r="AT158" s="51"/>
      <c r="AU158" s="83"/>
      <c r="AV158" s="51"/>
      <c r="AW158" s="51"/>
    </row>
    <row r="159" spans="1:53" ht="12.75">
      <c r="A159" s="1" t="str">
        <f t="shared" si="3"/>
        <v>GG09-Huff-24</v>
      </c>
      <c r="B159" s="20" t="s">
        <v>508</v>
      </c>
      <c r="C159" s="20" t="s">
        <v>1230</v>
      </c>
      <c r="D159" s="20" t="s">
        <v>509</v>
      </c>
      <c r="E159" s="21" t="s">
        <v>974</v>
      </c>
      <c r="F159" s="114">
        <v>483</v>
      </c>
      <c r="G159" s="21" t="s">
        <v>1227</v>
      </c>
      <c r="H159" s="46" t="s">
        <v>1006</v>
      </c>
      <c r="J159" s="139">
        <v>330712</v>
      </c>
      <c r="K159" s="4">
        <v>330712</v>
      </c>
      <c r="L159" s="4">
        <f>(12*(QUOTIENT(K159,10000)-31))+MOD(QUOTIENT(K159,100),100)+MOD(K159,100)-1</f>
        <v>42</v>
      </c>
      <c r="M159" s="1">
        <f t="shared" si="4"/>
        <v>3318</v>
      </c>
      <c r="AP159" s="51"/>
      <c r="AQ159" s="51"/>
      <c r="AR159" s="51"/>
      <c r="AS159" s="51"/>
      <c r="AT159" s="51"/>
      <c r="AU159" s="83"/>
      <c r="AV159" s="51"/>
      <c r="AW159" s="51"/>
      <c r="AX159" s="51"/>
      <c r="AY159" s="51"/>
      <c r="AZ159" s="51"/>
      <c r="BA159" s="51"/>
    </row>
    <row r="160" spans="1:43" ht="12.75">
      <c r="A160" s="1" t="str">
        <f t="shared" si="3"/>
        <v>GG09-Mackey-25</v>
      </c>
      <c r="B160" s="20" t="s">
        <v>505</v>
      </c>
      <c r="C160" s="20" t="s">
        <v>1230</v>
      </c>
      <c r="D160" s="20" t="s">
        <v>506</v>
      </c>
      <c r="E160" s="21" t="s">
        <v>975</v>
      </c>
      <c r="F160" s="114">
        <v>8373</v>
      </c>
      <c r="G160" s="21" t="s">
        <v>1227</v>
      </c>
      <c r="H160" s="46" t="s">
        <v>1007</v>
      </c>
      <c r="J160" s="139">
        <v>321001</v>
      </c>
      <c r="K160" s="4">
        <v>330801</v>
      </c>
      <c r="L160" s="4">
        <f>(12*(QUOTIENT(K160,10000)-31))+MOD(QUOTIENT(K160,100),100)+MOD(K160,100)-1</f>
        <v>32</v>
      </c>
      <c r="M160" s="1">
        <f t="shared" si="4"/>
        <v>3308</v>
      </c>
      <c r="AG160" s="23"/>
      <c r="AH160" s="25"/>
      <c r="AI160" s="64"/>
      <c r="AJ160" s="25"/>
      <c r="AK160" s="25"/>
      <c r="AL160" s="25"/>
      <c r="AM160" s="25"/>
      <c r="AN160" s="25"/>
      <c r="AO160" s="25"/>
      <c r="AP160" s="25"/>
      <c r="AQ160" s="24"/>
    </row>
    <row r="161" spans="1:59" ht="12.75">
      <c r="A161" s="1" t="str">
        <f t="shared" si="3"/>
        <v>GG09-Cooper-26</v>
      </c>
      <c r="B161" s="20" t="s">
        <v>741</v>
      </c>
      <c r="C161" s="20" t="s">
        <v>1230</v>
      </c>
      <c r="D161" s="20" t="s">
        <v>742</v>
      </c>
      <c r="E161" s="21" t="s">
        <v>976</v>
      </c>
      <c r="F161" s="114">
        <v>1574</v>
      </c>
      <c r="G161" s="21" t="s">
        <v>1227</v>
      </c>
      <c r="H161" s="46" t="s">
        <v>1008</v>
      </c>
      <c r="J161" s="139">
        <v>330124</v>
      </c>
      <c r="K161" s="4">
        <v>330124</v>
      </c>
      <c r="L161" s="4">
        <f>(12*(QUOTIENT(K161,10000)-31))+MOD(QUOTIENT(K161,100),100)+MOD(K161,100)-1</f>
        <v>48</v>
      </c>
      <c r="M161" s="1">
        <f t="shared" si="4"/>
        <v>3412</v>
      </c>
      <c r="AJ161" s="51"/>
      <c r="AK161" s="51"/>
      <c r="AL161" s="51"/>
      <c r="AM161" s="51"/>
      <c r="AN161" s="51"/>
      <c r="AO161" s="51"/>
      <c r="AP161" s="51"/>
      <c r="AQ161" s="51"/>
      <c r="AR161" s="51"/>
      <c r="AS161" s="51"/>
      <c r="AT161" s="51"/>
      <c r="AU161" s="83"/>
      <c r="AV161" s="51"/>
      <c r="AW161" s="51"/>
      <c r="AX161" s="51"/>
      <c r="AY161" s="51"/>
      <c r="AZ161" s="51"/>
      <c r="BA161" s="51"/>
      <c r="BB161" s="51"/>
      <c r="BC161" s="51"/>
      <c r="BD161" s="51"/>
      <c r="BE161" s="51"/>
      <c r="BF161" s="51"/>
      <c r="BG161" s="83"/>
    </row>
    <row r="162" spans="1:51" ht="12.75">
      <c r="A162" s="1" t="str">
        <f t="shared" si="3"/>
        <v>GG09-Huff-27</v>
      </c>
      <c r="B162" s="20" t="s">
        <v>508</v>
      </c>
      <c r="C162" s="20" t="s">
        <v>1230</v>
      </c>
      <c r="D162" s="20" t="s">
        <v>820</v>
      </c>
      <c r="E162" s="6" t="s">
        <v>977</v>
      </c>
      <c r="F162" s="113">
        <v>11581</v>
      </c>
      <c r="G162" s="21" t="s">
        <v>1227</v>
      </c>
      <c r="H162" s="46" t="s">
        <v>1009</v>
      </c>
      <c r="J162" s="139">
        <v>330303</v>
      </c>
      <c r="K162" s="4">
        <v>330903</v>
      </c>
      <c r="L162" s="4">
        <f>(12*(QUOTIENT(K162,10000)-31))+MOD(QUOTIENT(K162,100),100)+MOD(K162,100)-1</f>
        <v>35</v>
      </c>
      <c r="M162" s="1">
        <f t="shared" si="4"/>
        <v>3311</v>
      </c>
      <c r="AK162" s="11"/>
      <c r="AL162" s="82"/>
      <c r="AM162" s="40"/>
      <c r="AN162" s="40"/>
      <c r="AO162" s="25"/>
      <c r="AP162" s="25"/>
      <c r="AQ162" s="25"/>
      <c r="AR162" s="42"/>
      <c r="AS162" s="41"/>
      <c r="AT162" s="41"/>
      <c r="AU162" s="66"/>
      <c r="AV162" s="11"/>
      <c r="AW162" s="11"/>
      <c r="AX162" s="11"/>
      <c r="AY162" s="11"/>
    </row>
    <row r="163" spans="1:55" ht="12.75">
      <c r="A163" s="1" t="str">
        <f t="shared" si="3"/>
        <v>GG10-Sinor-01</v>
      </c>
      <c r="B163" s="20" t="s">
        <v>1063</v>
      </c>
      <c r="C163" s="20" t="s">
        <v>1230</v>
      </c>
      <c r="D163" s="20" t="s">
        <v>1064</v>
      </c>
      <c r="E163" s="21" t="s">
        <v>1065</v>
      </c>
      <c r="F163" s="114">
        <v>5176</v>
      </c>
      <c r="G163" s="21" t="s">
        <v>1066</v>
      </c>
      <c r="H163" s="46" t="s">
        <v>983</v>
      </c>
      <c r="I163" s="21" t="s">
        <v>1031</v>
      </c>
      <c r="J163" s="139">
        <v>340306</v>
      </c>
      <c r="K163" s="4">
        <v>340306</v>
      </c>
      <c r="L163" s="4">
        <f>(12*(QUOTIENT(K163,10000)-31))+MOD(QUOTIENT(K163,100),100)+MOD(K163,100)-1</f>
        <v>44</v>
      </c>
      <c r="M163" s="1">
        <f t="shared" si="4"/>
        <v>3408</v>
      </c>
      <c r="AX163" s="51"/>
      <c r="AY163" s="51"/>
      <c r="AZ163" s="51"/>
      <c r="BA163" s="51"/>
      <c r="BB163" s="51"/>
      <c r="BC163" s="51"/>
    </row>
    <row r="164" spans="1:61" ht="12.75">
      <c r="A164" s="1" t="str">
        <f t="shared" si="3"/>
        <v>GG10-Breivik-02</v>
      </c>
      <c r="B164" s="20" t="s">
        <v>1069</v>
      </c>
      <c r="C164" s="20" t="s">
        <v>1230</v>
      </c>
      <c r="D164" s="20" t="s">
        <v>1067</v>
      </c>
      <c r="E164" s="21" t="s">
        <v>1068</v>
      </c>
      <c r="F164" s="114">
        <v>2501</v>
      </c>
      <c r="G164" s="21" t="s">
        <v>1066</v>
      </c>
      <c r="H164" s="46" t="s">
        <v>984</v>
      </c>
      <c r="I164" s="21" t="s">
        <v>1031</v>
      </c>
      <c r="J164" s="139">
        <v>341203</v>
      </c>
      <c r="K164" s="4">
        <v>341203</v>
      </c>
      <c r="L164" s="4">
        <f>(12*(QUOTIENT(K164,10000)-31))+MOD(QUOTIENT(K164,100),100)+MOD(K164,100)-1</f>
        <v>50</v>
      </c>
      <c r="M164" s="1">
        <f t="shared" si="4"/>
        <v>3414</v>
      </c>
      <c r="BG164" s="84"/>
      <c r="BH164" s="51"/>
      <c r="BI164" s="51"/>
    </row>
    <row r="165" spans="1:70" ht="12.75">
      <c r="A165" s="1" t="str">
        <f t="shared" si="3"/>
        <v>GG10-Howard-03</v>
      </c>
      <c r="B165" s="20" t="s">
        <v>746</v>
      </c>
      <c r="C165" s="20" t="s">
        <v>1230</v>
      </c>
      <c r="D165" s="20" t="s">
        <v>747</v>
      </c>
      <c r="E165" s="21" t="s">
        <v>1070</v>
      </c>
      <c r="F165" s="114">
        <v>4096</v>
      </c>
      <c r="G165" s="21" t="s">
        <v>1066</v>
      </c>
      <c r="H165" s="46" t="s">
        <v>985</v>
      </c>
      <c r="J165" s="139">
        <v>350903</v>
      </c>
      <c r="K165" s="4">
        <v>350903</v>
      </c>
      <c r="L165" s="4">
        <f>(12*(QUOTIENT(K165,10000)-31))+MOD(QUOTIENT(K165,100),100)+MOD(K165,100)-1</f>
        <v>59</v>
      </c>
      <c r="M165" s="1">
        <f t="shared" si="4"/>
        <v>3511</v>
      </c>
      <c r="BP165" s="85"/>
      <c r="BQ165" s="51"/>
      <c r="BR165" s="51"/>
    </row>
    <row r="166" spans="1:71" ht="12.75">
      <c r="A166" s="1" t="str">
        <f t="shared" si="3"/>
        <v>GG10-Clavell-04</v>
      </c>
      <c r="B166" s="20" t="s">
        <v>644</v>
      </c>
      <c r="C166" s="20" t="s">
        <v>1230</v>
      </c>
      <c r="D166" s="20" t="s">
        <v>645</v>
      </c>
      <c r="E166" s="21" t="s">
        <v>1071</v>
      </c>
      <c r="F166" s="114">
        <v>6124</v>
      </c>
      <c r="G166" s="21" t="s">
        <v>1066</v>
      </c>
      <c r="H166" s="46" t="s">
        <v>986</v>
      </c>
      <c r="J166" s="139">
        <v>350706</v>
      </c>
      <c r="K166" s="4">
        <v>350706</v>
      </c>
      <c r="L166" s="4">
        <f>(12*(QUOTIENT(K166,10000)-31))+MOD(QUOTIENT(K166,100),100)+MOD(K166,100)-1</f>
        <v>60</v>
      </c>
      <c r="M166" s="1">
        <f t="shared" si="4"/>
        <v>3512</v>
      </c>
      <c r="BN166" s="85"/>
      <c r="BO166" s="51"/>
      <c r="BP166" s="51"/>
      <c r="BQ166" s="51"/>
      <c r="BR166" s="51"/>
      <c r="BS166" s="83"/>
    </row>
    <row r="167" spans="1:61" ht="12.75">
      <c r="A167" s="1" t="str">
        <f t="shared" si="3"/>
        <v>GG10-Huston-05</v>
      </c>
      <c r="B167" s="20" t="s">
        <v>520</v>
      </c>
      <c r="C167" s="20" t="s">
        <v>1230</v>
      </c>
      <c r="D167" s="20" t="s">
        <v>521</v>
      </c>
      <c r="E167" s="21" t="s">
        <v>1072</v>
      </c>
      <c r="F167" s="114">
        <v>21537</v>
      </c>
      <c r="G167" s="21" t="s">
        <v>1066</v>
      </c>
      <c r="H167" s="46" t="s">
        <v>987</v>
      </c>
      <c r="I167" s="21" t="s">
        <v>1031</v>
      </c>
      <c r="J167" s="139">
        <v>350101</v>
      </c>
      <c r="K167" s="4">
        <v>350201</v>
      </c>
      <c r="L167" s="4">
        <f>(12*(QUOTIENT(K167,10000)-31))+MOD(QUOTIENT(K167,100),100)+MOD(K167,100)-1</f>
        <v>50</v>
      </c>
      <c r="M167" s="1">
        <f t="shared" si="4"/>
        <v>3502</v>
      </c>
      <c r="BH167" s="23"/>
      <c r="BI167" s="24"/>
    </row>
    <row r="168" spans="1:70" ht="12.75">
      <c r="A168" s="1" t="str">
        <f t="shared" si="3"/>
        <v>GG10-Goodlett-06</v>
      </c>
      <c r="B168" s="20" t="s">
        <v>537</v>
      </c>
      <c r="C168" s="20" t="s">
        <v>1230</v>
      </c>
      <c r="D168" s="20" t="s">
        <v>602</v>
      </c>
      <c r="E168" s="21" t="s">
        <v>1073</v>
      </c>
      <c r="F168" s="114">
        <v>1937</v>
      </c>
      <c r="G168" s="21" t="s">
        <v>1066</v>
      </c>
      <c r="H168" s="46" t="s">
        <v>988</v>
      </c>
      <c r="J168" s="139">
        <v>350903</v>
      </c>
      <c r="K168" s="4">
        <v>350903</v>
      </c>
      <c r="L168" s="4">
        <f>(12*(QUOTIENT(K168,10000)-31))+MOD(QUOTIENT(K168,100),100)+MOD(K168,100)-1</f>
        <v>59</v>
      </c>
      <c r="M168" s="1">
        <f t="shared" si="4"/>
        <v>3511</v>
      </c>
      <c r="BP168" s="85"/>
      <c r="BQ168" s="51"/>
      <c r="BR168" s="51"/>
    </row>
    <row r="169" spans="1:54" ht="12.75">
      <c r="A169" s="1" t="str">
        <f t="shared" si="3"/>
        <v>GG10-Evans-07</v>
      </c>
      <c r="B169" s="20" t="s">
        <v>927</v>
      </c>
      <c r="C169" s="20" t="s">
        <v>1230</v>
      </c>
      <c r="D169" s="20" t="s">
        <v>925</v>
      </c>
      <c r="E169" s="21" t="s">
        <v>1074</v>
      </c>
      <c r="F169" s="114">
        <v>1705</v>
      </c>
      <c r="G169" s="21" t="s">
        <v>1066</v>
      </c>
      <c r="H169" s="46" t="s">
        <v>989</v>
      </c>
      <c r="J169" s="139">
        <v>340302</v>
      </c>
      <c r="K169" s="4">
        <v>340602</v>
      </c>
      <c r="L169" s="4">
        <f>(12*(QUOTIENT(K169,10000)-31))+MOD(QUOTIENT(K169,100),100)+MOD(K169,100)-1</f>
        <v>43</v>
      </c>
      <c r="M169" s="1">
        <f t="shared" si="4"/>
        <v>3407</v>
      </c>
      <c r="AX169" s="40"/>
      <c r="AY169" s="40"/>
      <c r="AZ169" s="25"/>
      <c r="BA169" s="41"/>
      <c r="BB169" s="41"/>
    </row>
    <row r="170" spans="1:43" ht="12.75">
      <c r="A170" s="1" t="str">
        <f t="shared" si="3"/>
        <v>GG10-Rittgers-08</v>
      </c>
      <c r="B170" s="20" t="s">
        <v>550</v>
      </c>
      <c r="C170" s="20" t="s">
        <v>1230</v>
      </c>
      <c r="D170" s="20" t="s">
        <v>551</v>
      </c>
      <c r="E170" s="21" t="s">
        <v>1075</v>
      </c>
      <c r="F170" s="114">
        <v>11104</v>
      </c>
      <c r="G170" s="21" t="s">
        <v>1066</v>
      </c>
      <c r="H170" s="46" t="s">
        <v>990</v>
      </c>
      <c r="J170" s="139">
        <v>330801</v>
      </c>
      <c r="K170" s="4">
        <v>330801</v>
      </c>
      <c r="L170" s="4">
        <f>(12*(QUOTIENT(K170,10000)-31))+MOD(QUOTIENT(K170,100),100)+MOD(K170,100)-1</f>
        <v>32</v>
      </c>
      <c r="M170" s="1">
        <f t="shared" si="4"/>
        <v>3308</v>
      </c>
      <c r="AQ170" s="51"/>
    </row>
    <row r="171" spans="1:41" ht="12.75">
      <c r="A171" s="1" t="str">
        <f t="shared" si="3"/>
        <v>GG10-Cooper-09</v>
      </c>
      <c r="B171" s="20" t="s">
        <v>741</v>
      </c>
      <c r="C171" s="20" t="s">
        <v>1230</v>
      </c>
      <c r="D171" s="20" t="s">
        <v>742</v>
      </c>
      <c r="E171" s="21" t="s">
        <v>1076</v>
      </c>
      <c r="F171" s="114">
        <v>12420</v>
      </c>
      <c r="G171" s="21" t="s">
        <v>1066</v>
      </c>
      <c r="H171" s="46" t="s">
        <v>991</v>
      </c>
      <c r="J171" s="139">
        <v>320303</v>
      </c>
      <c r="K171" s="4">
        <v>330601</v>
      </c>
      <c r="L171" s="4">
        <f>(12*(QUOTIENT(K171,10000)-31))+MOD(QUOTIENT(K171,100),100)+MOD(K171,100)-1</f>
        <v>30</v>
      </c>
      <c r="M171" s="1">
        <f t="shared" si="4"/>
        <v>3306</v>
      </c>
      <c r="Z171" s="82"/>
      <c r="AA171" s="40"/>
      <c r="AB171" s="40"/>
      <c r="AC171" s="25"/>
      <c r="AD171" s="25"/>
      <c r="AE171" s="25"/>
      <c r="AF171" s="25"/>
      <c r="AG171" s="25"/>
      <c r="AH171" s="25"/>
      <c r="AI171" s="64"/>
      <c r="AJ171" s="25"/>
      <c r="AK171" s="25"/>
      <c r="AL171" s="25"/>
      <c r="AM171" s="25"/>
      <c r="AN171" s="25"/>
      <c r="AO171" s="24"/>
    </row>
    <row r="172" spans="1:62" ht="12.75">
      <c r="A172" s="1" t="str">
        <f t="shared" si="3"/>
        <v>GG10-Carrico-10</v>
      </c>
      <c r="B172" s="20" t="s">
        <v>651</v>
      </c>
      <c r="C172" s="20" t="s">
        <v>1230</v>
      </c>
      <c r="D172" s="20" t="s">
        <v>652</v>
      </c>
      <c r="E172" s="21" t="s">
        <v>1077</v>
      </c>
      <c r="F172" s="114">
        <v>13396</v>
      </c>
      <c r="G172" s="21" t="s">
        <v>1066</v>
      </c>
      <c r="H172" s="46" t="s">
        <v>992</v>
      </c>
      <c r="I172" s="21" t="s">
        <v>1031</v>
      </c>
      <c r="J172" s="139">
        <v>350101</v>
      </c>
      <c r="K172" s="4">
        <v>350301</v>
      </c>
      <c r="L172" s="4">
        <f>(12*(QUOTIENT(K172,10000)-31))+MOD(QUOTIENT(K172,100),100)+MOD(K172,100)-1</f>
        <v>51</v>
      </c>
      <c r="M172" s="1">
        <f aca="true" t="shared" si="5" ref="M172:M203">INT(K172/100)+(100*INT((MOD(K172,100)-1)/12))+MOD(MOD(K172,100)-1,12)</f>
        <v>3503</v>
      </c>
      <c r="BH172" s="23"/>
      <c r="BI172" s="25"/>
      <c r="BJ172" s="24"/>
    </row>
    <row r="173" spans="1:60" ht="12.75">
      <c r="A173" s="1" t="str">
        <f t="shared" si="3"/>
        <v>GG10-Mackey-11</v>
      </c>
      <c r="B173" s="20" t="s">
        <v>505</v>
      </c>
      <c r="C173" s="20" t="s">
        <v>1230</v>
      </c>
      <c r="D173" s="20" t="s">
        <v>506</v>
      </c>
      <c r="E173" s="21" t="s">
        <v>1078</v>
      </c>
      <c r="F173" s="114">
        <v>3874</v>
      </c>
      <c r="G173" s="21" t="s">
        <v>1066</v>
      </c>
      <c r="H173" s="46" t="s">
        <v>993</v>
      </c>
      <c r="I173" s="21" t="s">
        <v>1031</v>
      </c>
      <c r="J173" s="139">
        <v>320501</v>
      </c>
      <c r="K173" s="4">
        <v>350101</v>
      </c>
      <c r="L173" s="4">
        <f>(12*(QUOTIENT(K173,10000)-31))+MOD(QUOTIENT(K173,100),100)+MOD(K173,100)-1</f>
        <v>49</v>
      </c>
      <c r="M173" s="1">
        <f t="shared" si="5"/>
        <v>3501</v>
      </c>
      <c r="O173" s="11"/>
      <c r="P173" s="11"/>
      <c r="Q173" s="11"/>
      <c r="R173" s="11"/>
      <c r="S173" s="11"/>
      <c r="T173" s="11"/>
      <c r="U173" s="11"/>
      <c r="V173" s="11"/>
      <c r="W173" s="59"/>
      <c r="X173" s="11"/>
      <c r="Y173" s="11"/>
      <c r="Z173" s="11"/>
      <c r="AA173" s="11"/>
      <c r="AB173" s="23"/>
      <c r="AC173" s="25"/>
      <c r="AD173" s="25"/>
      <c r="AE173" s="25"/>
      <c r="AF173" s="25"/>
      <c r="AG173" s="25"/>
      <c r="AH173" s="25"/>
      <c r="AI173" s="64"/>
      <c r="AJ173" s="25"/>
      <c r="AK173" s="25"/>
      <c r="AL173" s="25"/>
      <c r="AM173" s="25"/>
      <c r="AN173" s="25"/>
      <c r="AO173" s="25"/>
      <c r="AP173" s="25"/>
      <c r="AQ173" s="25"/>
      <c r="AR173" s="25"/>
      <c r="AS173" s="25"/>
      <c r="AT173" s="25"/>
      <c r="AU173" s="64"/>
      <c r="AV173" s="25"/>
      <c r="AW173" s="25"/>
      <c r="AX173" s="25"/>
      <c r="AY173" s="25"/>
      <c r="AZ173" s="25"/>
      <c r="BA173" s="25"/>
      <c r="BB173" s="25"/>
      <c r="BC173" s="25"/>
      <c r="BD173" s="25"/>
      <c r="BE173" s="25"/>
      <c r="BF173" s="25"/>
      <c r="BG173" s="64"/>
      <c r="BH173" s="24"/>
    </row>
    <row r="174" spans="1:55" ht="12.75">
      <c r="A174" s="1" t="str">
        <f t="shared" si="3"/>
        <v>GG10-Offord-12</v>
      </c>
      <c r="B174" s="20" t="s">
        <v>545</v>
      </c>
      <c r="C174" s="20" t="s">
        <v>1230</v>
      </c>
      <c r="D174" s="20" t="s">
        <v>546</v>
      </c>
      <c r="E174" s="21" t="s">
        <v>1079</v>
      </c>
      <c r="F174" s="114">
        <v>5385</v>
      </c>
      <c r="G174" s="21" t="s">
        <v>1066</v>
      </c>
      <c r="H174" s="46" t="s">
        <v>994</v>
      </c>
      <c r="I174" s="21" t="s">
        <v>1031</v>
      </c>
      <c r="J174" s="139">
        <v>340101</v>
      </c>
      <c r="K174" s="4">
        <v>340603</v>
      </c>
      <c r="L174" s="4">
        <f>(12*(QUOTIENT(K174,10000)-31))+MOD(QUOTIENT(K174,100),100)+MOD(K174,100)-1</f>
        <v>44</v>
      </c>
      <c r="M174" s="1">
        <f t="shared" si="5"/>
        <v>3408</v>
      </c>
      <c r="AV174" s="23"/>
      <c r="AW174" s="25"/>
      <c r="AX174" s="25"/>
      <c r="AY174" s="25"/>
      <c r="AZ174" s="25"/>
      <c r="BA174" s="42"/>
      <c r="BB174" s="41"/>
      <c r="BC174" s="41"/>
    </row>
    <row r="175" spans="1:51" ht="12.75">
      <c r="A175" s="1" t="str">
        <f t="shared" si="3"/>
        <v>GG10-DeMarce-13</v>
      </c>
      <c r="B175" s="20" t="s">
        <v>554</v>
      </c>
      <c r="C175" s="20" t="s">
        <v>1230</v>
      </c>
      <c r="D175" s="20" t="s">
        <v>554</v>
      </c>
      <c r="E175" s="21" t="s">
        <v>1080</v>
      </c>
      <c r="F175" s="114">
        <v>4223</v>
      </c>
      <c r="G175" s="21" t="s">
        <v>1066</v>
      </c>
      <c r="H175" s="46" t="s">
        <v>995</v>
      </c>
      <c r="J175" s="139">
        <v>340201</v>
      </c>
      <c r="K175" s="4">
        <v>340401</v>
      </c>
      <c r="L175" s="4">
        <f>(12*(QUOTIENT(K175,10000)-31))+MOD(QUOTIENT(K175,100),100)+MOD(K175,100)-1</f>
        <v>40</v>
      </c>
      <c r="M175" s="1">
        <f t="shared" si="5"/>
        <v>3404</v>
      </c>
      <c r="AW175" s="23"/>
      <c r="AX175" s="25"/>
      <c r="AY175" s="24"/>
    </row>
    <row r="176" spans="1:73" ht="12.75">
      <c r="A176" s="1" t="str">
        <f t="shared" si="3"/>
        <v>GG10-Offord-14</v>
      </c>
      <c r="B176" s="20" t="s">
        <v>545</v>
      </c>
      <c r="C176" s="20" t="s">
        <v>1230</v>
      </c>
      <c r="D176" s="20" t="s">
        <v>546</v>
      </c>
      <c r="E176" s="21" t="s">
        <v>1081</v>
      </c>
      <c r="F176" s="114">
        <v>9481</v>
      </c>
      <c r="G176" s="21" t="s">
        <v>1066</v>
      </c>
      <c r="H176" s="46" t="s">
        <v>996</v>
      </c>
      <c r="J176" s="139">
        <v>350701</v>
      </c>
      <c r="K176" s="4">
        <v>360201</v>
      </c>
      <c r="L176" s="4">
        <f>(12*(QUOTIENT(K176,10000)-31))+MOD(QUOTIENT(K176,100),100)+MOD(K176,100)-1</f>
        <v>62</v>
      </c>
      <c r="M176" s="1">
        <f t="shared" si="5"/>
        <v>3602</v>
      </c>
      <c r="BN176" s="23"/>
      <c r="BO176" s="25"/>
      <c r="BP176" s="25"/>
      <c r="BQ176" s="25"/>
      <c r="BR176" s="25"/>
      <c r="BS176" s="64"/>
      <c r="BT176" s="25"/>
      <c r="BU176" s="24"/>
    </row>
    <row r="177" spans="1:47" ht="12.75">
      <c r="A177" s="1" t="str">
        <f t="shared" si="3"/>
        <v>GG10-Huff-15</v>
      </c>
      <c r="B177" s="20" t="s">
        <v>508</v>
      </c>
      <c r="C177" s="20" t="s">
        <v>1230</v>
      </c>
      <c r="D177" s="20" t="s">
        <v>820</v>
      </c>
      <c r="E177" s="21" t="s">
        <v>1082</v>
      </c>
      <c r="F177" s="114">
        <v>13226</v>
      </c>
      <c r="G177" s="21" t="s">
        <v>1066</v>
      </c>
      <c r="H177" s="46" t="s">
        <v>997</v>
      </c>
      <c r="J177" s="139">
        <v>330903</v>
      </c>
      <c r="K177" s="4">
        <v>330903</v>
      </c>
      <c r="L177" s="4">
        <f>(12*(QUOTIENT(K177,10000)-31))+MOD(QUOTIENT(K177,100),100)+MOD(K177,100)-1</f>
        <v>35</v>
      </c>
      <c r="M177" s="1">
        <f t="shared" si="5"/>
        <v>3311</v>
      </c>
      <c r="T177" s="79"/>
      <c r="U177" s="11"/>
      <c r="V177" s="11"/>
      <c r="AJ177" s="11"/>
      <c r="AK177" s="11"/>
      <c r="AL177" s="11"/>
      <c r="AM177" s="11"/>
      <c r="AN177" s="11"/>
      <c r="AO177" s="11"/>
      <c r="AP177" s="11"/>
      <c r="AQ177" s="11"/>
      <c r="AR177" s="85"/>
      <c r="AS177" s="51"/>
      <c r="AT177" s="51"/>
      <c r="AU177" s="66"/>
    </row>
    <row r="178" spans="1:70" ht="12.75">
      <c r="A178" s="1" t="str">
        <f t="shared" si="3"/>
        <v>GG11-DeMarce-01</v>
      </c>
      <c r="B178" s="20" t="s">
        <v>554</v>
      </c>
      <c r="C178" s="20" t="s">
        <v>1230</v>
      </c>
      <c r="D178" s="20" t="s">
        <v>555</v>
      </c>
      <c r="E178" s="21" t="s">
        <v>1202</v>
      </c>
      <c r="F178" s="114">
        <v>3716</v>
      </c>
      <c r="G178" s="21" t="s">
        <v>1203</v>
      </c>
      <c r="H178" s="46" t="s">
        <v>983</v>
      </c>
      <c r="I178" s="21" t="s">
        <v>1031</v>
      </c>
      <c r="J178" s="139">
        <v>330603</v>
      </c>
      <c r="K178" s="4">
        <v>330603</v>
      </c>
      <c r="L178" s="4">
        <f>(12*(QUOTIENT(K178,10000)-31))+MOD(QUOTIENT(K178,100),100)+MOD(K178,100)-1</f>
        <v>32</v>
      </c>
      <c r="M178" s="1">
        <f t="shared" si="5"/>
        <v>3308</v>
      </c>
      <c r="N178" s="4"/>
      <c r="AO178" s="85"/>
      <c r="AP178" s="51"/>
      <c r="AQ178" s="51"/>
      <c r="BP178" s="79"/>
      <c r="BQ178" s="11"/>
      <c r="BR178" s="11"/>
    </row>
    <row r="179" spans="1:70" ht="12.75">
      <c r="A179" s="1" t="str">
        <f t="shared" si="3"/>
        <v>GG11-Hobson-02</v>
      </c>
      <c r="B179" s="20" t="s">
        <v>1204</v>
      </c>
      <c r="C179" s="20" t="s">
        <v>1230</v>
      </c>
      <c r="D179" s="20" t="s">
        <v>1205</v>
      </c>
      <c r="E179" s="21" t="s">
        <v>1206</v>
      </c>
      <c r="F179" s="114">
        <v>1673</v>
      </c>
      <c r="G179" s="21" t="s">
        <v>1203</v>
      </c>
      <c r="H179" s="46" t="s">
        <v>984</v>
      </c>
      <c r="I179" s="21" t="s">
        <v>1031</v>
      </c>
      <c r="J179" s="139">
        <v>340701</v>
      </c>
      <c r="K179" s="4">
        <v>340801</v>
      </c>
      <c r="L179" s="4">
        <f>(12*(QUOTIENT(K179,10000)-31))+MOD(QUOTIENT(K179,100),100)+MOD(K179,100)-1</f>
        <v>44</v>
      </c>
      <c r="M179" s="1">
        <f t="shared" si="5"/>
        <v>3408</v>
      </c>
      <c r="N179" s="4"/>
      <c r="BB179" s="23"/>
      <c r="BC179" s="24"/>
      <c r="BP179" s="79"/>
      <c r="BQ179" s="11"/>
      <c r="BR179" s="11"/>
    </row>
    <row r="180" spans="1:73" ht="12.75">
      <c r="A180" s="1" t="str">
        <f t="shared" si="3"/>
        <v>GG11-Howard-03</v>
      </c>
      <c r="B180" s="20" t="s">
        <v>746</v>
      </c>
      <c r="C180" s="20" t="s">
        <v>1230</v>
      </c>
      <c r="D180" s="20" t="s">
        <v>747</v>
      </c>
      <c r="E180" s="21" t="s">
        <v>1207</v>
      </c>
      <c r="F180" s="114">
        <v>843</v>
      </c>
      <c r="G180" s="21" t="s">
        <v>1203</v>
      </c>
      <c r="H180" s="46" t="s">
        <v>985</v>
      </c>
      <c r="J180" s="139">
        <v>351203</v>
      </c>
      <c r="K180" s="4">
        <v>351203</v>
      </c>
      <c r="L180" s="4">
        <f>(12*(QUOTIENT(K180,10000)-31))+MOD(QUOTIENT(K180,100),100)+MOD(K180,100)-1</f>
        <v>62</v>
      </c>
      <c r="M180" s="1">
        <f t="shared" si="5"/>
        <v>3514</v>
      </c>
      <c r="N180" s="4"/>
      <c r="BP180" s="79"/>
      <c r="BQ180" s="11"/>
      <c r="BR180" s="11"/>
      <c r="BS180" s="84"/>
      <c r="BT180" s="51"/>
      <c r="BU180" s="51"/>
    </row>
    <row r="181" spans="1:70" ht="12.75">
      <c r="A181" s="1" t="str">
        <f t="shared" si="3"/>
        <v>GG11-Mackey-04</v>
      </c>
      <c r="B181" s="20" t="s">
        <v>505</v>
      </c>
      <c r="C181" s="20" t="s">
        <v>1230</v>
      </c>
      <c r="D181" s="20" t="s">
        <v>506</v>
      </c>
      <c r="E181" s="21" t="s">
        <v>1208</v>
      </c>
      <c r="F181" s="114">
        <v>5315</v>
      </c>
      <c r="G181" s="21" t="s">
        <v>1203</v>
      </c>
      <c r="H181" s="46" t="s">
        <v>986</v>
      </c>
      <c r="J181" s="139">
        <v>330202</v>
      </c>
      <c r="K181" s="4">
        <v>331001</v>
      </c>
      <c r="L181" s="4">
        <f>(12*(QUOTIENT(K181,10000)-31))+MOD(QUOTIENT(K181,100),100)+MOD(K181,100)-1</f>
        <v>34</v>
      </c>
      <c r="M181" s="1">
        <f t="shared" si="5"/>
        <v>3310</v>
      </c>
      <c r="N181" s="4"/>
      <c r="AK181" s="40"/>
      <c r="AL181" s="40"/>
      <c r="AM181" s="25"/>
      <c r="AN181" s="25"/>
      <c r="AO181" s="25"/>
      <c r="AP181" s="25"/>
      <c r="AQ181" s="25"/>
      <c r="AR181" s="25"/>
      <c r="AS181" s="24"/>
      <c r="BP181" s="79"/>
      <c r="BQ181" s="11"/>
      <c r="BR181" s="11"/>
    </row>
    <row r="182" spans="1:70" ht="12.75">
      <c r="A182" s="1" t="str">
        <f t="shared" si="3"/>
        <v>GG11-Offord-05</v>
      </c>
      <c r="B182" s="20" t="s">
        <v>545</v>
      </c>
      <c r="C182" s="20" t="s">
        <v>1230</v>
      </c>
      <c r="D182" s="20" t="s">
        <v>1209</v>
      </c>
      <c r="E182" s="21" t="s">
        <v>1210</v>
      </c>
      <c r="F182" s="114">
        <v>4677</v>
      </c>
      <c r="G182" s="21" t="s">
        <v>1203</v>
      </c>
      <c r="H182" s="46" t="s">
        <v>987</v>
      </c>
      <c r="J182" s="139">
        <v>320301</v>
      </c>
      <c r="K182" s="4">
        <v>320801</v>
      </c>
      <c r="L182" s="4">
        <f>(12*(QUOTIENT(K182,10000)-31))+MOD(QUOTIENT(K182,100),100)+MOD(K182,100)-1</f>
        <v>20</v>
      </c>
      <c r="M182" s="1">
        <f t="shared" si="5"/>
        <v>3208</v>
      </c>
      <c r="Z182" s="23"/>
      <c r="AA182" s="25"/>
      <c r="AB182" s="25"/>
      <c r="AC182" s="25"/>
      <c r="AD182" s="25"/>
      <c r="AE182" s="24"/>
      <c r="BP182" s="79"/>
      <c r="BQ182" s="11"/>
      <c r="BR182" s="11"/>
    </row>
    <row r="183" spans="1:70" ht="12.75">
      <c r="A183" s="1" t="str">
        <f t="shared" si="3"/>
        <v>GG11-Bergstralh-06</v>
      </c>
      <c r="B183" s="20" t="s">
        <v>523</v>
      </c>
      <c r="C183" s="20" t="s">
        <v>1230</v>
      </c>
      <c r="D183" s="20" t="s">
        <v>524</v>
      </c>
      <c r="E183" s="21" t="s">
        <v>1211</v>
      </c>
      <c r="F183" s="114">
        <v>7608</v>
      </c>
      <c r="G183" s="21" t="s">
        <v>1203</v>
      </c>
      <c r="H183" s="46" t="s">
        <v>988</v>
      </c>
      <c r="I183" s="21" t="s">
        <v>1031</v>
      </c>
      <c r="J183" s="139">
        <v>320303</v>
      </c>
      <c r="K183" s="4">
        <v>340903</v>
      </c>
      <c r="L183" s="4">
        <f>(12*(QUOTIENT(K183,10000)-31))+MOD(QUOTIENT(K183,100),100)+MOD(K183,100)-1</f>
        <v>47</v>
      </c>
      <c r="M183" s="1">
        <f t="shared" si="5"/>
        <v>3411</v>
      </c>
      <c r="Z183" s="40"/>
      <c r="AA183" s="40"/>
      <c r="AB183" s="40"/>
      <c r="AC183" s="25"/>
      <c r="AD183" s="25"/>
      <c r="AE183" s="25"/>
      <c r="AF183" s="25"/>
      <c r="AG183" s="25"/>
      <c r="AH183" s="25"/>
      <c r="AI183" s="64"/>
      <c r="AJ183" s="25"/>
      <c r="AK183" s="25"/>
      <c r="AL183" s="25"/>
      <c r="AM183" s="25"/>
      <c r="AN183" s="25"/>
      <c r="AO183" s="25"/>
      <c r="AP183" s="25"/>
      <c r="AQ183" s="25"/>
      <c r="AR183" s="25"/>
      <c r="AS183" s="25"/>
      <c r="AT183" s="25"/>
      <c r="AU183" s="64"/>
      <c r="AV183" s="25"/>
      <c r="AW183" s="25"/>
      <c r="AX183" s="25"/>
      <c r="AY183" s="25"/>
      <c r="AZ183" s="25"/>
      <c r="BA183" s="25"/>
      <c r="BB183" s="25"/>
      <c r="BC183" s="25"/>
      <c r="BD183" s="41"/>
      <c r="BE183" s="41"/>
      <c r="BF183" s="41"/>
      <c r="BP183" s="79"/>
      <c r="BQ183" s="11"/>
      <c r="BR183" s="11"/>
    </row>
    <row r="184" spans="1:70" ht="12.75">
      <c r="A184" s="1" t="str">
        <f t="shared" si="3"/>
        <v>GG11-Robison-07</v>
      </c>
      <c r="B184" s="20" t="s">
        <v>620</v>
      </c>
      <c r="C184" s="20" t="s">
        <v>1230</v>
      </c>
      <c r="D184" s="20" t="s">
        <v>621</v>
      </c>
      <c r="E184" s="21" t="s">
        <v>1212</v>
      </c>
      <c r="F184" s="114">
        <v>7248</v>
      </c>
      <c r="G184" s="21" t="s">
        <v>1203</v>
      </c>
      <c r="H184" s="46" t="s">
        <v>989</v>
      </c>
      <c r="I184" s="21" t="s">
        <v>1031</v>
      </c>
      <c r="J184" s="139">
        <v>340112</v>
      </c>
      <c r="K184" s="4">
        <v>340112</v>
      </c>
      <c r="L184" s="4">
        <f>(12*(QUOTIENT(K184,10000)-31))+MOD(QUOTIENT(K184,100),100)+MOD(K184,100)-1</f>
        <v>48</v>
      </c>
      <c r="M184" s="1">
        <f t="shared" si="5"/>
        <v>3412</v>
      </c>
      <c r="AV184" s="51"/>
      <c r="AW184" s="51"/>
      <c r="AX184" s="51"/>
      <c r="AY184" s="51"/>
      <c r="AZ184" s="51"/>
      <c r="BA184" s="51"/>
      <c r="BB184" s="51"/>
      <c r="BC184" s="51"/>
      <c r="BD184" s="51"/>
      <c r="BE184" s="51"/>
      <c r="BF184" s="51"/>
      <c r="BG184" s="83"/>
      <c r="BP184" s="79"/>
      <c r="BQ184" s="11"/>
      <c r="BR184" s="11"/>
    </row>
    <row r="185" spans="1:70" ht="12.75">
      <c r="A185" s="1" t="str">
        <f t="shared" si="3"/>
        <v>GG11-Rittgers-08</v>
      </c>
      <c r="B185" s="20" t="s">
        <v>550</v>
      </c>
      <c r="C185" s="20" t="s">
        <v>1230</v>
      </c>
      <c r="D185" s="20" t="s">
        <v>551</v>
      </c>
      <c r="E185" s="21" t="s">
        <v>1213</v>
      </c>
      <c r="F185" s="114">
        <v>4835</v>
      </c>
      <c r="G185" s="21" t="s">
        <v>1203</v>
      </c>
      <c r="H185" s="46" t="s">
        <v>990</v>
      </c>
      <c r="I185" s="21" t="s">
        <v>1031</v>
      </c>
      <c r="J185" s="139">
        <v>330903</v>
      </c>
      <c r="K185" s="4">
        <v>330903</v>
      </c>
      <c r="L185" s="4">
        <f>(12*(QUOTIENT(K185,10000)-31))+MOD(QUOTIENT(K185,100),100)+MOD(K185,100)-1</f>
        <v>35</v>
      </c>
      <c r="M185" s="1">
        <f t="shared" si="5"/>
        <v>3311</v>
      </c>
      <c r="AR185" s="85"/>
      <c r="AS185" s="51"/>
      <c r="AT185" s="51"/>
      <c r="BP185" s="79"/>
      <c r="BQ185" s="11"/>
      <c r="BR185" s="11"/>
    </row>
    <row r="186" spans="1:70" ht="12.75">
      <c r="A186" s="1" t="str">
        <f t="shared" si="3"/>
        <v>GG11-Offord-09</v>
      </c>
      <c r="B186" s="20" t="s">
        <v>545</v>
      </c>
      <c r="C186" s="20" t="s">
        <v>1230</v>
      </c>
      <c r="D186" s="20" t="s">
        <v>546</v>
      </c>
      <c r="E186" s="21" t="s">
        <v>1214</v>
      </c>
      <c r="F186" s="114">
        <v>2596</v>
      </c>
      <c r="G186" s="21" t="s">
        <v>1203</v>
      </c>
      <c r="H186" s="46" t="s">
        <v>991</v>
      </c>
      <c r="J186" s="139">
        <v>311203</v>
      </c>
      <c r="K186" s="4">
        <v>331201</v>
      </c>
      <c r="L186" s="4">
        <f>(12*(QUOTIENT(K186,10000)-31))+MOD(QUOTIENT(K186,100),100)+MOD(K186,100)-1</f>
        <v>36</v>
      </c>
      <c r="M186" s="1">
        <f t="shared" si="5"/>
        <v>3312</v>
      </c>
      <c r="W186" s="103"/>
      <c r="X186" s="40"/>
      <c r="Y186" s="40"/>
      <c r="Z186" s="25"/>
      <c r="AA186" s="25"/>
      <c r="AB186" s="25"/>
      <c r="AC186" s="25"/>
      <c r="AD186" s="25"/>
      <c r="AE186" s="25"/>
      <c r="AF186" s="25"/>
      <c r="AG186" s="25"/>
      <c r="AH186" s="25"/>
      <c r="AI186" s="64"/>
      <c r="AJ186" s="25"/>
      <c r="AK186" s="25"/>
      <c r="AL186" s="25"/>
      <c r="AM186" s="25"/>
      <c r="AN186" s="25"/>
      <c r="AO186" s="25"/>
      <c r="AP186" s="25"/>
      <c r="AQ186" s="25"/>
      <c r="AR186" s="25"/>
      <c r="AS186" s="25"/>
      <c r="AT186" s="25"/>
      <c r="AU186" s="102"/>
      <c r="BP186" s="79"/>
      <c r="BQ186" s="11"/>
      <c r="BR186" s="11"/>
    </row>
    <row r="187" spans="1:70" ht="12.75">
      <c r="A187" s="1" t="str">
        <f t="shared" si="3"/>
        <v>GG11-Huff-10</v>
      </c>
      <c r="B187" s="20" t="s">
        <v>508</v>
      </c>
      <c r="C187" s="20" t="s">
        <v>1230</v>
      </c>
      <c r="D187" s="20" t="s">
        <v>820</v>
      </c>
      <c r="E187" s="21" t="s">
        <v>1215</v>
      </c>
      <c r="F187" s="114">
        <v>11741</v>
      </c>
      <c r="G187" s="21" t="s">
        <v>1203</v>
      </c>
      <c r="H187" s="46" t="s">
        <v>992</v>
      </c>
      <c r="I187" s="21" t="s">
        <v>1031</v>
      </c>
      <c r="J187" s="139">
        <v>310702</v>
      </c>
      <c r="K187" s="4">
        <v>330603</v>
      </c>
      <c r="L187" s="4">
        <f>(12*(QUOTIENT(K187,10000)-31))+MOD(QUOTIENT(K187,100),100)+MOD(K187,100)-1</f>
        <v>32</v>
      </c>
      <c r="M187" s="1">
        <f t="shared" si="5"/>
        <v>3308</v>
      </c>
      <c r="R187" s="40"/>
      <c r="S187" s="40"/>
      <c r="T187" s="25"/>
      <c r="U187" s="25"/>
      <c r="V187" s="25"/>
      <c r="W187" s="104"/>
      <c r="X187" s="25"/>
      <c r="Y187" s="25"/>
      <c r="Z187" s="25"/>
      <c r="AA187" s="25"/>
      <c r="AB187" s="25"/>
      <c r="AC187" s="41"/>
      <c r="AD187" s="41"/>
      <c r="AE187" s="41"/>
      <c r="BP187" s="79"/>
      <c r="BQ187" s="11"/>
      <c r="BR187" s="11"/>
    </row>
    <row r="188" spans="1:70" ht="12.75">
      <c r="A188" s="1" t="str">
        <f t="shared" si="3"/>
        <v>GG11-Cooper-11</v>
      </c>
      <c r="B188" s="20" t="s">
        <v>741</v>
      </c>
      <c r="C188" s="20" t="s">
        <v>1230</v>
      </c>
      <c r="D188" s="20" t="s">
        <v>742</v>
      </c>
      <c r="E188" s="21" t="s">
        <v>1216</v>
      </c>
      <c r="F188" s="114">
        <v>10504</v>
      </c>
      <c r="G188" s="21" t="s">
        <v>1203</v>
      </c>
      <c r="H188" s="46" t="s">
        <v>993</v>
      </c>
      <c r="J188" s="139">
        <v>320501</v>
      </c>
      <c r="K188" s="4">
        <v>330701</v>
      </c>
      <c r="L188" s="4">
        <f>(12*(QUOTIENT(K188,10000)-31))+MOD(QUOTIENT(K188,100),100)+MOD(K188,100)-1</f>
        <v>31</v>
      </c>
      <c r="M188" s="1">
        <f t="shared" si="5"/>
        <v>3307</v>
      </c>
      <c r="AB188" s="23"/>
      <c r="AC188" s="25"/>
      <c r="AD188" s="25"/>
      <c r="AE188" s="25"/>
      <c r="AF188" s="25"/>
      <c r="AG188" s="25"/>
      <c r="AH188" s="25"/>
      <c r="AI188" s="64"/>
      <c r="AJ188" s="25"/>
      <c r="AK188" s="25"/>
      <c r="AL188" s="25"/>
      <c r="AM188" s="25"/>
      <c r="AN188" s="25"/>
      <c r="AO188" s="25"/>
      <c r="AP188" s="24"/>
      <c r="BP188" s="79"/>
      <c r="BQ188" s="11"/>
      <c r="BR188" s="11"/>
    </row>
    <row r="189" spans="1:70" ht="12.75">
      <c r="A189" s="1" t="str">
        <f t="shared" si="3"/>
        <v>GG11-Huff-12</v>
      </c>
      <c r="B189" s="20" t="s">
        <v>508</v>
      </c>
      <c r="C189" s="20" t="s">
        <v>1230</v>
      </c>
      <c r="D189" s="20" t="s">
        <v>820</v>
      </c>
      <c r="E189" s="21" t="s">
        <v>1217</v>
      </c>
      <c r="F189" s="114">
        <v>11108</v>
      </c>
      <c r="G189" s="21" t="s">
        <v>1203</v>
      </c>
      <c r="H189" s="46" t="s">
        <v>994</v>
      </c>
      <c r="J189" s="139">
        <v>331104</v>
      </c>
      <c r="K189" s="4">
        <v>331104</v>
      </c>
      <c r="L189" s="4">
        <f>(12*(QUOTIENT(K189,10000)-31))+MOD(QUOTIENT(K189,100),100)+MOD(K189,100)-1</f>
        <v>38</v>
      </c>
      <c r="M189" s="1">
        <f t="shared" si="5"/>
        <v>3314</v>
      </c>
      <c r="V189" s="11"/>
      <c r="W189" s="59"/>
      <c r="X189" s="11"/>
      <c r="Y189" s="11"/>
      <c r="AT189" s="51"/>
      <c r="AU189" s="83"/>
      <c r="AV189" s="51"/>
      <c r="AW189" s="51"/>
      <c r="BP189" s="79"/>
      <c r="BQ189" s="11"/>
      <c r="BR189" s="11"/>
    </row>
    <row r="190" spans="1:70" ht="12.75">
      <c r="A190" s="1" t="str">
        <f t="shared" si="3"/>
        <v>GG12-Flint-01</v>
      </c>
      <c r="B190" s="20" t="s">
        <v>515</v>
      </c>
      <c r="C190" s="20" t="s">
        <v>1230</v>
      </c>
      <c r="D190" s="20" t="s">
        <v>516</v>
      </c>
      <c r="E190" s="21" t="s">
        <v>1234</v>
      </c>
      <c r="F190" s="114">
        <v>3053</v>
      </c>
      <c r="G190" s="21" t="s">
        <v>1235</v>
      </c>
      <c r="H190" s="46" t="s">
        <v>983</v>
      </c>
      <c r="I190" s="21"/>
      <c r="J190" s="141">
        <v>340901</v>
      </c>
      <c r="K190" s="31">
        <v>340901</v>
      </c>
      <c r="L190" s="4">
        <f>(12*(QUOTIENT(K190,10000)-31))+MOD(QUOTIENT(K190,100),100)+MOD(K190,100)-1</f>
        <v>45</v>
      </c>
      <c r="M190" s="1">
        <f t="shared" si="5"/>
        <v>3409</v>
      </c>
      <c r="T190" s="11"/>
      <c r="U190" s="11"/>
      <c r="V190" s="11"/>
      <c r="W190" s="59"/>
      <c r="X190" s="11"/>
      <c r="Y190" s="11"/>
      <c r="Z190" s="11"/>
      <c r="BD190" s="51"/>
      <c r="BP190" s="79"/>
      <c r="BQ190" s="11"/>
      <c r="BR190" s="11"/>
    </row>
    <row r="191" spans="1:70" ht="12.75">
      <c r="A191" s="1" t="str">
        <f t="shared" si="3"/>
        <v>GG12-Vance-02</v>
      </c>
      <c r="B191" s="20" t="s">
        <v>1236</v>
      </c>
      <c r="C191" s="20" t="s">
        <v>1230</v>
      </c>
      <c r="D191" s="20" t="s">
        <v>1237</v>
      </c>
      <c r="E191" s="21" t="s">
        <v>1238</v>
      </c>
      <c r="F191" s="114">
        <v>10069</v>
      </c>
      <c r="G191" s="21" t="s">
        <v>1235</v>
      </c>
      <c r="H191" s="46" t="s">
        <v>984</v>
      </c>
      <c r="J191" s="139">
        <v>310501.25</v>
      </c>
      <c r="K191" s="4">
        <v>330306</v>
      </c>
      <c r="L191" s="4">
        <f>(12*(QUOTIENT(K191,10000)-31))+MOD(QUOTIENT(K191,100),100)+MOD(K191,100)-1</f>
        <v>32</v>
      </c>
      <c r="M191" s="1">
        <f t="shared" si="5"/>
        <v>3308</v>
      </c>
      <c r="O191" s="138" t="s">
        <v>32</v>
      </c>
      <c r="P191" s="25"/>
      <c r="Q191" s="25"/>
      <c r="R191" s="25"/>
      <c r="S191" s="25"/>
      <c r="T191" s="25"/>
      <c r="U191" s="25"/>
      <c r="V191" s="25"/>
      <c r="W191" s="104"/>
      <c r="X191" s="25"/>
      <c r="Y191" s="25"/>
      <c r="Z191" s="25"/>
      <c r="AA191" s="25"/>
      <c r="AB191" s="25"/>
      <c r="AC191" s="25"/>
      <c r="AD191" s="25"/>
      <c r="AE191" s="25"/>
      <c r="AF191" s="25"/>
      <c r="AG191" s="25"/>
      <c r="AH191" s="25"/>
      <c r="AI191" s="64"/>
      <c r="AJ191" s="25"/>
      <c r="AK191" s="25"/>
      <c r="AL191" s="24"/>
      <c r="AM191" s="24"/>
      <c r="AN191" s="24"/>
      <c r="AO191" s="24"/>
      <c r="AP191" s="24"/>
      <c r="AQ191" s="24"/>
      <c r="BP191" s="79"/>
      <c r="BQ191" s="11"/>
      <c r="BR191" s="11"/>
    </row>
    <row r="192" spans="1:70" ht="12.75">
      <c r="A192" s="1" t="str">
        <f t="shared" si="3"/>
        <v>GG12-Huff-03</v>
      </c>
      <c r="B192" s="20" t="s">
        <v>508</v>
      </c>
      <c r="C192" s="20" t="s">
        <v>1230</v>
      </c>
      <c r="D192" s="20" t="s">
        <v>820</v>
      </c>
      <c r="E192" s="21" t="s">
        <v>1239</v>
      </c>
      <c r="F192" s="114">
        <v>11394</v>
      </c>
      <c r="G192" s="21" t="s">
        <v>1235</v>
      </c>
      <c r="H192" s="46" t="s">
        <v>985</v>
      </c>
      <c r="J192" s="141">
        <v>330603</v>
      </c>
      <c r="K192" s="31">
        <v>340702</v>
      </c>
      <c r="L192" s="4">
        <f>(12*(QUOTIENT(K192,10000)-31))+MOD(QUOTIENT(K192,100),100)+MOD(K192,100)-1</f>
        <v>44</v>
      </c>
      <c r="M192" s="1">
        <f t="shared" si="5"/>
        <v>3408</v>
      </c>
      <c r="T192" s="11"/>
      <c r="U192" s="11"/>
      <c r="V192" s="11"/>
      <c r="W192" s="59"/>
      <c r="X192" s="11"/>
      <c r="Y192" s="11"/>
      <c r="Z192" s="11"/>
      <c r="AO192" s="40"/>
      <c r="AP192" s="40"/>
      <c r="AQ192" s="40"/>
      <c r="AR192" s="25"/>
      <c r="AS192" s="25"/>
      <c r="AT192" s="25"/>
      <c r="AU192" s="64"/>
      <c r="AV192" s="25"/>
      <c r="AW192" s="25"/>
      <c r="AX192" s="25"/>
      <c r="AY192" s="25"/>
      <c r="AZ192" s="25"/>
      <c r="BA192" s="25"/>
      <c r="BB192" s="41"/>
      <c r="BC192" s="41"/>
      <c r="BP192" s="79"/>
      <c r="BQ192" s="11"/>
      <c r="BR192" s="11"/>
    </row>
    <row r="193" spans="1:70" ht="12.75">
      <c r="A193" s="1" t="str">
        <f t="shared" si="3"/>
        <v>GG12-Massey-04</v>
      </c>
      <c r="B193" s="20" t="s">
        <v>979</v>
      </c>
      <c r="C193" s="20" t="s">
        <v>1230</v>
      </c>
      <c r="D193" s="20" t="s">
        <v>963</v>
      </c>
      <c r="E193" s="21" t="s">
        <v>1240</v>
      </c>
      <c r="F193" s="114">
        <v>4174</v>
      </c>
      <c r="G193" s="21" t="s">
        <v>1235</v>
      </c>
      <c r="H193" s="46" t="s">
        <v>986</v>
      </c>
      <c r="J193" s="139">
        <v>331201</v>
      </c>
      <c r="K193" s="4">
        <v>340301</v>
      </c>
      <c r="L193" s="4">
        <f>(12*(QUOTIENT(K193,10000)-31))+MOD(QUOTIENT(K193,100),100)+MOD(K193,100)-1</f>
        <v>39</v>
      </c>
      <c r="M193" s="1">
        <f t="shared" si="5"/>
        <v>3403</v>
      </c>
      <c r="T193" s="11"/>
      <c r="U193" s="11"/>
      <c r="V193" s="11"/>
      <c r="W193" s="59"/>
      <c r="X193" s="11"/>
      <c r="Y193" s="11"/>
      <c r="Z193" s="11"/>
      <c r="AU193" s="67"/>
      <c r="AV193" s="25"/>
      <c r="AW193" s="25"/>
      <c r="AX193" s="24"/>
      <c r="BP193" s="79"/>
      <c r="BQ193" s="11"/>
      <c r="BR193" s="11"/>
    </row>
    <row r="194" spans="1:70" ht="12.75">
      <c r="A194" s="1" t="str">
        <f t="shared" si="3"/>
        <v>GG12-Howard-05</v>
      </c>
      <c r="B194" s="20" t="s">
        <v>746</v>
      </c>
      <c r="C194" s="20" t="s">
        <v>1230</v>
      </c>
      <c r="D194" s="20" t="s">
        <v>747</v>
      </c>
      <c r="E194" s="21" t="s">
        <v>1241</v>
      </c>
      <c r="F194" s="114">
        <v>2195</v>
      </c>
      <c r="G194" s="21" t="s">
        <v>1235</v>
      </c>
      <c r="H194" s="46" t="s">
        <v>987</v>
      </c>
      <c r="J194" s="139">
        <v>340112</v>
      </c>
      <c r="K194" s="4">
        <v>340112</v>
      </c>
      <c r="L194" s="4">
        <f>(12*(QUOTIENT(K194,10000)-31))+MOD(QUOTIENT(K194,100),100)+MOD(K194,100)-1</f>
        <v>48</v>
      </c>
      <c r="M194" s="1">
        <f t="shared" si="5"/>
        <v>3412</v>
      </c>
      <c r="T194" s="11"/>
      <c r="U194" s="11"/>
      <c r="V194" s="11"/>
      <c r="W194" s="59"/>
      <c r="X194" s="11"/>
      <c r="Y194" s="11"/>
      <c r="Z194" s="11"/>
      <c r="AV194" s="51"/>
      <c r="AW194" s="51"/>
      <c r="AX194" s="51"/>
      <c r="AY194" s="51"/>
      <c r="AZ194" s="51"/>
      <c r="BA194" s="51"/>
      <c r="BB194" s="51"/>
      <c r="BC194" s="51"/>
      <c r="BD194" s="51"/>
      <c r="BE194" s="51"/>
      <c r="BF194" s="51"/>
      <c r="BG194" s="83"/>
      <c r="BP194" s="79"/>
      <c r="BQ194" s="11"/>
      <c r="BR194" s="11"/>
    </row>
    <row r="195" spans="1:70" ht="12.75">
      <c r="A195" s="1" t="str">
        <f t="shared" si="3"/>
        <v>GG12-Evans-06</v>
      </c>
      <c r="B195" s="20" t="s">
        <v>927</v>
      </c>
      <c r="C195" s="20" t="s">
        <v>1230</v>
      </c>
      <c r="D195" s="20" t="s">
        <v>925</v>
      </c>
      <c r="E195" s="21" t="s">
        <v>1242</v>
      </c>
      <c r="F195" s="114">
        <v>2335</v>
      </c>
      <c r="G195" s="21" t="s">
        <v>1235</v>
      </c>
      <c r="H195" s="46" t="s">
        <v>988</v>
      </c>
      <c r="J195" s="139">
        <v>341202</v>
      </c>
      <c r="K195" s="4">
        <v>350301</v>
      </c>
      <c r="L195" s="4">
        <f>(12*(QUOTIENT(K195,10000)-31))+MOD(QUOTIENT(K195,100),100)+MOD(K195,100)-1</f>
        <v>51</v>
      </c>
      <c r="M195" s="1">
        <f t="shared" si="5"/>
        <v>3503</v>
      </c>
      <c r="T195" s="11"/>
      <c r="U195" s="11"/>
      <c r="V195" s="11"/>
      <c r="W195" s="59"/>
      <c r="X195" s="11"/>
      <c r="Y195" s="11"/>
      <c r="Z195" s="11"/>
      <c r="BG195" s="108"/>
      <c r="BH195" s="40"/>
      <c r="BI195" s="25"/>
      <c r="BJ195" s="24"/>
      <c r="BP195" s="79"/>
      <c r="BQ195" s="11"/>
      <c r="BR195" s="11"/>
    </row>
    <row r="196" spans="1:70" ht="12.75">
      <c r="A196" s="1" t="str">
        <f t="shared" si="3"/>
        <v>GG12-Gottfried-07</v>
      </c>
      <c r="B196" s="20" t="s">
        <v>1243</v>
      </c>
      <c r="C196" s="20" t="s">
        <v>1230</v>
      </c>
      <c r="D196" s="20" t="s">
        <v>1244</v>
      </c>
      <c r="E196" s="21" t="s">
        <v>1245</v>
      </c>
      <c r="F196" s="114">
        <v>8600</v>
      </c>
      <c r="G196" s="21" t="s">
        <v>1235</v>
      </c>
      <c r="H196" s="46" t="s">
        <v>989</v>
      </c>
      <c r="J196" s="139">
        <v>340603</v>
      </c>
      <c r="K196" s="4">
        <v>340904</v>
      </c>
      <c r="L196" s="4">
        <f>(12*(QUOTIENT(K196,10000)-31))+MOD(QUOTIENT(K196,100),100)+MOD(K196,100)-1</f>
        <v>48</v>
      </c>
      <c r="M196" s="1">
        <f t="shared" si="5"/>
        <v>3412</v>
      </c>
      <c r="T196" s="11"/>
      <c r="U196" s="11"/>
      <c r="V196" s="11"/>
      <c r="W196" s="59"/>
      <c r="X196" s="11"/>
      <c r="Y196" s="11"/>
      <c r="Z196" s="11"/>
      <c r="BA196" s="40"/>
      <c r="BB196" s="40"/>
      <c r="BC196" s="40"/>
      <c r="BD196" s="41"/>
      <c r="BE196" s="41"/>
      <c r="BF196" s="41"/>
      <c r="BG196" s="109"/>
      <c r="BP196" s="79"/>
      <c r="BQ196" s="11"/>
      <c r="BR196" s="11"/>
    </row>
    <row r="197" spans="1:70" ht="12.75">
      <c r="A197" s="1" t="str">
        <f aca="true" t="shared" si="6" ref="A197:A260">TRIM(G197)&amp;"-"&amp;B197&amp;"-"&amp;H197</f>
        <v>GG12-Offord-08</v>
      </c>
      <c r="B197" s="20" t="s">
        <v>545</v>
      </c>
      <c r="C197" s="20" t="s">
        <v>1230</v>
      </c>
      <c r="D197" s="20" t="s">
        <v>546</v>
      </c>
      <c r="E197" s="21" t="s">
        <v>1246</v>
      </c>
      <c r="F197" s="114">
        <v>2750</v>
      </c>
      <c r="G197" s="21" t="s">
        <v>1235</v>
      </c>
      <c r="H197" s="46" t="s">
        <v>990</v>
      </c>
      <c r="J197" s="139">
        <v>330101</v>
      </c>
      <c r="K197" s="4">
        <v>330201</v>
      </c>
      <c r="L197" s="4">
        <f>(12*(QUOTIENT(K197,10000)-31))+MOD(QUOTIENT(K197,100),100)+MOD(K197,100)-1</f>
        <v>26</v>
      </c>
      <c r="M197" s="1">
        <f t="shared" si="5"/>
        <v>3302</v>
      </c>
      <c r="T197" s="11"/>
      <c r="U197" s="11"/>
      <c r="V197" s="11"/>
      <c r="W197" s="59"/>
      <c r="X197" s="11"/>
      <c r="Y197" s="11"/>
      <c r="Z197" s="11"/>
      <c r="AJ197" s="23"/>
      <c r="AK197" s="24"/>
      <c r="BP197" s="79"/>
      <c r="BQ197" s="11"/>
      <c r="BR197" s="11"/>
    </row>
    <row r="198" spans="1:70" ht="12.75">
      <c r="A198" s="1" t="str">
        <f t="shared" si="6"/>
        <v>GG12-Zeek-09</v>
      </c>
      <c r="B198" s="20" t="s">
        <v>530</v>
      </c>
      <c r="C198" s="20" t="s">
        <v>1230</v>
      </c>
      <c r="D198" s="20" t="s">
        <v>531</v>
      </c>
      <c r="E198" s="21" t="s">
        <v>1247</v>
      </c>
      <c r="F198" s="114">
        <v>6430</v>
      </c>
      <c r="G198" s="21" t="s">
        <v>1235</v>
      </c>
      <c r="H198" s="46" t="s">
        <v>991</v>
      </c>
      <c r="J198" s="139">
        <v>340303</v>
      </c>
      <c r="K198" s="4">
        <v>340303</v>
      </c>
      <c r="L198" s="4">
        <f>(12*(QUOTIENT(K198,10000)-31))+MOD(QUOTIENT(K198,100),100)+MOD(K198,100)-1</f>
        <v>41</v>
      </c>
      <c r="M198" s="1">
        <f t="shared" si="5"/>
        <v>3405</v>
      </c>
      <c r="T198" s="11"/>
      <c r="U198" s="11"/>
      <c r="V198" s="11"/>
      <c r="W198" s="59"/>
      <c r="X198" s="11"/>
      <c r="Y198" s="11"/>
      <c r="Z198" s="11"/>
      <c r="AX198" s="51"/>
      <c r="AY198" s="51"/>
      <c r="AZ198" s="51"/>
      <c r="BP198" s="79"/>
      <c r="BQ198" s="11"/>
      <c r="BR198" s="11"/>
    </row>
    <row r="199" spans="1:70" ht="12.75">
      <c r="A199" s="1" t="str">
        <f t="shared" si="6"/>
        <v>GG12-Carrico-10</v>
      </c>
      <c r="B199" s="20" t="s">
        <v>651</v>
      </c>
      <c r="C199" s="20" t="s">
        <v>1230</v>
      </c>
      <c r="D199" s="20" t="s">
        <v>652</v>
      </c>
      <c r="E199" s="21" t="s">
        <v>1248</v>
      </c>
      <c r="F199" s="114">
        <v>10753</v>
      </c>
      <c r="G199" s="21" t="s">
        <v>1235</v>
      </c>
      <c r="H199" s="46" t="s">
        <v>992</v>
      </c>
      <c r="J199" s="139">
        <v>350301</v>
      </c>
      <c r="K199" s="4">
        <v>350301</v>
      </c>
      <c r="L199" s="4">
        <f>(12*(QUOTIENT(K199,10000)-31))+MOD(QUOTIENT(K199,100),100)+MOD(K199,100)-1</f>
        <v>51</v>
      </c>
      <c r="M199" s="1">
        <f t="shared" si="5"/>
        <v>3503</v>
      </c>
      <c r="T199" s="11"/>
      <c r="U199" s="11"/>
      <c r="V199" s="11"/>
      <c r="W199" s="59"/>
      <c r="X199" s="11"/>
      <c r="Y199" s="11"/>
      <c r="Z199" s="11"/>
      <c r="BJ199" s="51"/>
      <c r="BK199" s="51"/>
      <c r="BL199" s="51"/>
      <c r="BP199" s="79"/>
      <c r="BQ199" s="11"/>
      <c r="BR199" s="11"/>
    </row>
    <row r="200" spans="1:70" ht="12.75">
      <c r="A200" s="1" t="str">
        <f t="shared" si="6"/>
        <v>GG12-Offord-11</v>
      </c>
      <c r="B200" s="20" t="s">
        <v>545</v>
      </c>
      <c r="C200" s="20" t="s">
        <v>1230</v>
      </c>
      <c r="D200" s="20" t="s">
        <v>546</v>
      </c>
      <c r="E200" s="21" t="s">
        <v>1249</v>
      </c>
      <c r="F200" s="114">
        <v>4002</v>
      </c>
      <c r="G200" s="21" t="s">
        <v>1235</v>
      </c>
      <c r="H200" s="46" t="s">
        <v>993</v>
      </c>
      <c r="J200" s="139">
        <v>311103</v>
      </c>
      <c r="K200" s="4">
        <v>331103</v>
      </c>
      <c r="L200" s="4">
        <f>(12*(QUOTIENT(K200,10000)-31))+MOD(QUOTIENT(K200,100),100)+MOD(K200,100)-1</f>
        <v>37</v>
      </c>
      <c r="M200" s="1">
        <f t="shared" si="5"/>
        <v>3313</v>
      </c>
      <c r="T200" s="11"/>
      <c r="U200" s="11"/>
      <c r="V200" s="85"/>
      <c r="W200" s="105"/>
      <c r="X200" s="51"/>
      <c r="Y200" s="11"/>
      <c r="Z200" s="11"/>
      <c r="AT200" s="51"/>
      <c r="AU200" s="83"/>
      <c r="AV200" s="51"/>
      <c r="BP200" s="79"/>
      <c r="BQ200" s="11"/>
      <c r="BR200" s="11"/>
    </row>
    <row r="201" spans="1:70" ht="12.75">
      <c r="A201" s="1" t="str">
        <f t="shared" si="6"/>
        <v>GG12-Cooper-12</v>
      </c>
      <c r="B201" s="20" t="s">
        <v>741</v>
      </c>
      <c r="C201" s="20" t="s">
        <v>1230</v>
      </c>
      <c r="D201" s="20" t="s">
        <v>742</v>
      </c>
      <c r="E201" s="21" t="s">
        <v>1250</v>
      </c>
      <c r="F201" s="114">
        <v>12056</v>
      </c>
      <c r="G201" s="21" t="s">
        <v>1235</v>
      </c>
      <c r="H201" s="46" t="s">
        <v>994</v>
      </c>
      <c r="J201" s="139">
        <v>320904</v>
      </c>
      <c r="K201" s="4">
        <v>340903</v>
      </c>
      <c r="L201" s="4">
        <f>(12*(QUOTIENT(K201,10000)-31))+MOD(QUOTIENT(K201,100),100)+MOD(K201,100)-1</f>
        <v>47</v>
      </c>
      <c r="M201" s="1">
        <f t="shared" si="5"/>
        <v>3411</v>
      </c>
      <c r="T201" s="11"/>
      <c r="U201" s="11"/>
      <c r="V201" s="11"/>
      <c r="W201" s="59"/>
      <c r="X201" s="11"/>
      <c r="Y201" s="11"/>
      <c r="Z201" s="11"/>
      <c r="AF201" s="82"/>
      <c r="AG201" s="40"/>
      <c r="AH201" s="40"/>
      <c r="AI201" s="108"/>
      <c r="AJ201" s="25"/>
      <c r="AK201" s="25"/>
      <c r="AL201" s="25"/>
      <c r="AM201" s="25"/>
      <c r="AN201" s="25"/>
      <c r="AO201" s="25"/>
      <c r="AP201" s="25"/>
      <c r="AQ201" s="25"/>
      <c r="AR201" s="25"/>
      <c r="AS201" s="25"/>
      <c r="AT201" s="25"/>
      <c r="AU201" s="64"/>
      <c r="AV201" s="25"/>
      <c r="AW201" s="25"/>
      <c r="AX201" s="25"/>
      <c r="AY201" s="25"/>
      <c r="AZ201" s="25"/>
      <c r="BA201" s="25"/>
      <c r="BB201" s="25"/>
      <c r="BC201" s="25"/>
      <c r="BD201" s="41"/>
      <c r="BE201" s="41"/>
      <c r="BF201" s="41"/>
      <c r="BP201" s="79"/>
      <c r="BQ201" s="11"/>
      <c r="BR201" s="11"/>
    </row>
    <row r="202" spans="1:70" ht="12.75">
      <c r="A202" s="1" t="str">
        <f t="shared" si="6"/>
        <v>GG13-Flint-01</v>
      </c>
      <c r="B202" s="20" t="s">
        <v>515</v>
      </c>
      <c r="C202" s="20" t="s">
        <v>1230</v>
      </c>
      <c r="D202" s="20" t="s">
        <v>516</v>
      </c>
      <c r="E202" s="21" t="s">
        <v>1251</v>
      </c>
      <c r="F202" s="114">
        <v>3442</v>
      </c>
      <c r="G202" s="21" t="s">
        <v>1274</v>
      </c>
      <c r="H202" s="46" t="s">
        <v>983</v>
      </c>
      <c r="J202" s="141">
        <v>341102</v>
      </c>
      <c r="K202" s="31">
        <v>341102</v>
      </c>
      <c r="L202" s="4">
        <f>(12*(QUOTIENT(K202,10000)-31))+MOD(QUOTIENT(K202,100),100)+MOD(K202,100)-1</f>
        <v>48</v>
      </c>
      <c r="M202" s="1">
        <f t="shared" si="5"/>
        <v>3412</v>
      </c>
      <c r="T202" s="11"/>
      <c r="U202" s="11"/>
      <c r="V202" s="11"/>
      <c r="W202" s="59"/>
      <c r="X202" s="11"/>
      <c r="Y202" s="11"/>
      <c r="Z202" s="11"/>
      <c r="BF202" s="51"/>
      <c r="BG202" s="83"/>
      <c r="BP202" s="79"/>
      <c r="BQ202" s="11"/>
      <c r="BR202" s="11"/>
    </row>
    <row r="203" spans="1:70" ht="12.75">
      <c r="A203" s="1" t="str">
        <f t="shared" si="6"/>
        <v>GG13-Vance-02</v>
      </c>
      <c r="B203" s="20" t="s">
        <v>1236</v>
      </c>
      <c r="C203" s="20" t="s">
        <v>1230</v>
      </c>
      <c r="D203" s="20" t="s">
        <v>1237</v>
      </c>
      <c r="E203" s="21" t="s">
        <v>1252</v>
      </c>
      <c r="F203" s="114">
        <v>13105</v>
      </c>
      <c r="G203" s="21" t="s">
        <v>1274</v>
      </c>
      <c r="H203" s="46" t="s">
        <v>984</v>
      </c>
      <c r="J203" s="139">
        <v>340603</v>
      </c>
      <c r="K203" s="4">
        <v>340603</v>
      </c>
      <c r="L203" s="4">
        <f>(12*(QUOTIENT(K203,10000)-31))+MOD(QUOTIENT(K203,100),100)+MOD(K203,100)-1</f>
        <v>44</v>
      </c>
      <c r="M203" s="1">
        <f t="shared" si="5"/>
        <v>3408</v>
      </c>
      <c r="T203" s="11"/>
      <c r="U203" s="11"/>
      <c r="V203" s="11"/>
      <c r="W203" s="59"/>
      <c r="X203" s="11"/>
      <c r="Y203" s="11"/>
      <c r="Z203" s="11"/>
      <c r="BA203" s="51"/>
      <c r="BB203" s="51"/>
      <c r="BC203" s="51"/>
      <c r="BP203" s="79"/>
      <c r="BQ203" s="11"/>
      <c r="BR203" s="11"/>
    </row>
    <row r="204" spans="1:70" ht="12.75">
      <c r="A204" s="1" t="str">
        <f t="shared" si="6"/>
        <v>GG13-Howard-03</v>
      </c>
      <c r="B204" s="20" t="s">
        <v>746</v>
      </c>
      <c r="C204" s="20" t="s">
        <v>1230</v>
      </c>
      <c r="D204" s="20" t="s">
        <v>747</v>
      </c>
      <c r="E204" s="21" t="s">
        <v>1253</v>
      </c>
      <c r="F204" s="114">
        <v>3237</v>
      </c>
      <c r="G204" s="21" t="s">
        <v>1274</v>
      </c>
      <c r="H204" s="46" t="s">
        <v>985</v>
      </c>
      <c r="J204" s="139">
        <v>350604</v>
      </c>
      <c r="K204" s="4">
        <v>350604</v>
      </c>
      <c r="L204" s="4">
        <f>(12*(QUOTIENT(K204,10000)-31))+MOD(QUOTIENT(K204,100),100)+MOD(K204,100)-1</f>
        <v>57</v>
      </c>
      <c r="M204" s="1">
        <f aca="true" t="shared" si="7" ref="M204:M235">INT(K204/100)+(100*INT((MOD(K204,100)-1)/12))+MOD(MOD(K204,100)-1,12)</f>
        <v>3509</v>
      </c>
      <c r="T204" s="11"/>
      <c r="U204" s="11"/>
      <c r="V204" s="11"/>
      <c r="W204" s="59"/>
      <c r="X204" s="11"/>
      <c r="Y204" s="11"/>
      <c r="Z204" s="11"/>
      <c r="BM204" s="51"/>
      <c r="BN204" s="51"/>
      <c r="BO204" s="51"/>
      <c r="BP204" s="85"/>
      <c r="BQ204" s="11"/>
      <c r="BR204" s="11"/>
    </row>
    <row r="205" spans="1:70" ht="12.75">
      <c r="A205" s="1" t="str">
        <f t="shared" si="6"/>
        <v>GG13-DeMarce-04</v>
      </c>
      <c r="B205" s="20" t="s">
        <v>554</v>
      </c>
      <c r="C205" s="20" t="s">
        <v>1230</v>
      </c>
      <c r="D205" s="20" t="s">
        <v>555</v>
      </c>
      <c r="E205" s="21" t="s">
        <v>1254</v>
      </c>
      <c r="F205" s="114">
        <v>5304</v>
      </c>
      <c r="G205" s="21" t="s">
        <v>1274</v>
      </c>
      <c r="H205" s="46" t="s">
        <v>986</v>
      </c>
      <c r="J205" s="139">
        <v>331201</v>
      </c>
      <c r="K205" s="4">
        <v>341001</v>
      </c>
      <c r="L205" s="4">
        <f>(12*(QUOTIENT(K205,10000)-31))+MOD(QUOTIENT(K205,100),100)+MOD(K205,100)-1</f>
        <v>46</v>
      </c>
      <c r="M205" s="1">
        <f t="shared" si="7"/>
        <v>3410</v>
      </c>
      <c r="T205" s="11"/>
      <c r="U205" s="11"/>
      <c r="V205" s="11"/>
      <c r="W205" s="59"/>
      <c r="X205" s="11"/>
      <c r="Y205" s="11"/>
      <c r="Z205" s="11"/>
      <c r="AU205" s="67"/>
      <c r="AV205" s="25"/>
      <c r="AW205" s="25"/>
      <c r="AX205" s="25"/>
      <c r="AY205" s="25"/>
      <c r="AZ205" s="25"/>
      <c r="BA205" s="25"/>
      <c r="BB205" s="25"/>
      <c r="BC205" s="25"/>
      <c r="BD205" s="25"/>
      <c r="BE205" s="24"/>
      <c r="BP205" s="79"/>
      <c r="BQ205" s="11"/>
      <c r="BR205" s="11"/>
    </row>
    <row r="206" spans="1:70" ht="12.75">
      <c r="A206" s="1" t="str">
        <f t="shared" si="6"/>
        <v>GG13-Martin-05</v>
      </c>
      <c r="B206" s="20" t="s">
        <v>1255</v>
      </c>
      <c r="C206" s="20" t="s">
        <v>1230</v>
      </c>
      <c r="D206" s="20" t="s">
        <v>1257</v>
      </c>
      <c r="E206" s="21" t="s">
        <v>1258</v>
      </c>
      <c r="F206" s="114">
        <v>1686</v>
      </c>
      <c r="G206" s="21" t="s">
        <v>1274</v>
      </c>
      <c r="H206" s="46" t="s">
        <v>987</v>
      </c>
      <c r="J206" s="139">
        <v>340112</v>
      </c>
      <c r="K206" s="4">
        <v>340112</v>
      </c>
      <c r="L206" s="4">
        <f>(12*(QUOTIENT(K206,10000)-31))+MOD(QUOTIENT(K206,100),100)+MOD(K206,100)-1</f>
        <v>48</v>
      </c>
      <c r="M206" s="1">
        <f t="shared" si="7"/>
        <v>3412</v>
      </c>
      <c r="T206" s="11"/>
      <c r="U206" s="11"/>
      <c r="V206" s="11"/>
      <c r="W206" s="59"/>
      <c r="X206" s="11"/>
      <c r="Y206" s="11"/>
      <c r="Z206" s="11"/>
      <c r="AV206" s="51"/>
      <c r="AW206" s="51"/>
      <c r="AX206" s="51"/>
      <c r="AY206" s="51"/>
      <c r="AZ206" s="51"/>
      <c r="BA206" s="51"/>
      <c r="BB206" s="51"/>
      <c r="BC206" s="51"/>
      <c r="BD206" s="51"/>
      <c r="BE206" s="51"/>
      <c r="BF206" s="51"/>
      <c r="BG206" s="83"/>
      <c r="BP206" s="79"/>
      <c r="BQ206" s="11"/>
      <c r="BR206" s="11"/>
    </row>
    <row r="207" spans="1:70" ht="12.75">
      <c r="A207" s="1" t="str">
        <f t="shared" si="6"/>
        <v>GG13-Cooper-06</v>
      </c>
      <c r="B207" s="20" t="s">
        <v>741</v>
      </c>
      <c r="C207" s="20" t="s">
        <v>1230</v>
      </c>
      <c r="D207" s="20" t="s">
        <v>742</v>
      </c>
      <c r="E207" s="21" t="s">
        <v>1259</v>
      </c>
      <c r="F207" s="114">
        <v>1540</v>
      </c>
      <c r="G207" s="21" t="s">
        <v>1274</v>
      </c>
      <c r="H207" s="46" t="s">
        <v>988</v>
      </c>
      <c r="J207" s="139">
        <v>330112</v>
      </c>
      <c r="K207" s="4">
        <v>340603</v>
      </c>
      <c r="L207" s="4">
        <f>(12*(QUOTIENT(K207,10000)-31))+MOD(QUOTIENT(K207,100),100)+MOD(K207,100)-1</f>
        <v>44</v>
      </c>
      <c r="M207" s="1">
        <f t="shared" si="7"/>
        <v>3408</v>
      </c>
      <c r="T207" s="11"/>
      <c r="U207" s="11"/>
      <c r="V207" s="11"/>
      <c r="W207" s="59"/>
      <c r="X207" s="11"/>
      <c r="Y207" s="11"/>
      <c r="Z207" s="11"/>
      <c r="AJ207" s="40"/>
      <c r="AK207" s="40"/>
      <c r="AL207" s="40"/>
      <c r="AM207" s="40"/>
      <c r="AN207" s="40"/>
      <c r="AO207" s="40"/>
      <c r="AP207" s="40"/>
      <c r="AQ207" s="40"/>
      <c r="AR207" s="40"/>
      <c r="AS207" s="40"/>
      <c r="AT207" s="40"/>
      <c r="AU207" s="108"/>
      <c r="AV207" s="25"/>
      <c r="AW207" s="25"/>
      <c r="AX207" s="25"/>
      <c r="AY207" s="25"/>
      <c r="AZ207" s="25"/>
      <c r="BA207" s="41"/>
      <c r="BB207" s="41"/>
      <c r="BC207" s="41"/>
      <c r="BP207" s="79"/>
      <c r="BQ207" s="11"/>
      <c r="BR207" s="11"/>
    </row>
    <row r="208" spans="1:70" ht="12.75">
      <c r="A208" s="1" t="str">
        <f t="shared" si="6"/>
        <v>GG13-Howard-07</v>
      </c>
      <c r="B208" s="20" t="s">
        <v>746</v>
      </c>
      <c r="C208" s="20" t="s">
        <v>1230</v>
      </c>
      <c r="D208" s="20" t="s">
        <v>747</v>
      </c>
      <c r="E208" s="21" t="s">
        <v>1260</v>
      </c>
      <c r="F208" s="114">
        <v>1402</v>
      </c>
      <c r="G208" s="21" t="s">
        <v>1274</v>
      </c>
      <c r="H208" s="46" t="s">
        <v>989</v>
      </c>
      <c r="J208" s="139">
        <v>340112</v>
      </c>
      <c r="K208" s="4">
        <v>340112</v>
      </c>
      <c r="L208" s="4">
        <f>(12*(QUOTIENT(K208,10000)-31))+MOD(QUOTIENT(K208,100),100)+MOD(K208,100)-1</f>
        <v>48</v>
      </c>
      <c r="M208" s="1">
        <f t="shared" si="7"/>
        <v>3412</v>
      </c>
      <c r="T208" s="11"/>
      <c r="U208" s="11"/>
      <c r="V208" s="11"/>
      <c r="W208" s="59"/>
      <c r="X208" s="11"/>
      <c r="Y208" s="11"/>
      <c r="Z208" s="11"/>
      <c r="AV208" s="51"/>
      <c r="AW208" s="51"/>
      <c r="AX208" s="51"/>
      <c r="AY208" s="51"/>
      <c r="AZ208" s="51"/>
      <c r="BA208" s="51"/>
      <c r="BB208" s="51"/>
      <c r="BC208" s="51"/>
      <c r="BD208" s="51"/>
      <c r="BE208" s="51"/>
      <c r="BF208" s="51"/>
      <c r="BG208" s="83"/>
      <c r="BP208" s="79"/>
      <c r="BQ208" s="11"/>
      <c r="BR208" s="11"/>
    </row>
    <row r="209" spans="1:70" ht="12.75">
      <c r="A209" s="1" t="str">
        <f t="shared" si="6"/>
        <v>GG13-Evans-08</v>
      </c>
      <c r="B209" s="20" t="s">
        <v>927</v>
      </c>
      <c r="C209" s="20" t="s">
        <v>1230</v>
      </c>
      <c r="D209" s="20" t="s">
        <v>1261</v>
      </c>
      <c r="E209" s="21" t="s">
        <v>1262</v>
      </c>
      <c r="F209" s="114">
        <v>10294</v>
      </c>
      <c r="G209" s="21" t="s">
        <v>1274</v>
      </c>
      <c r="H209" s="46" t="s">
        <v>990</v>
      </c>
      <c r="J209" s="139">
        <v>330901</v>
      </c>
      <c r="K209" s="4">
        <v>350901</v>
      </c>
      <c r="L209" s="4">
        <f>(12*(QUOTIENT(K209,10000)-31))+MOD(QUOTIENT(K209,100),100)+MOD(K209,100)-1</f>
        <v>57</v>
      </c>
      <c r="M209" s="1">
        <f t="shared" si="7"/>
        <v>3509</v>
      </c>
      <c r="T209" s="11"/>
      <c r="U209" s="11"/>
      <c r="V209" s="11"/>
      <c r="W209" s="59"/>
      <c r="X209" s="11"/>
      <c r="Y209" s="11"/>
      <c r="Z209" s="11"/>
      <c r="AR209" s="23"/>
      <c r="AS209" s="25"/>
      <c r="AT209" s="25"/>
      <c r="AU209" s="64"/>
      <c r="AV209" s="25"/>
      <c r="AW209" s="25"/>
      <c r="AX209" s="25"/>
      <c r="AY209" s="25"/>
      <c r="AZ209" s="25"/>
      <c r="BA209" s="25"/>
      <c r="BB209" s="25"/>
      <c r="BC209" s="25"/>
      <c r="BD209" s="25"/>
      <c r="BE209" s="25"/>
      <c r="BF209" s="25"/>
      <c r="BG209" s="64"/>
      <c r="BH209" s="25"/>
      <c r="BI209" s="25"/>
      <c r="BJ209" s="25"/>
      <c r="BK209" s="25"/>
      <c r="BL209" s="25"/>
      <c r="BM209" s="25"/>
      <c r="BN209" s="25"/>
      <c r="BO209" s="25"/>
      <c r="BP209" s="110"/>
      <c r="BQ209" s="11"/>
      <c r="BR209" s="11"/>
    </row>
    <row r="210" spans="1:70" ht="12.75">
      <c r="A210" s="1" t="str">
        <f t="shared" si="6"/>
        <v>GG13-JonesD-09</v>
      </c>
      <c r="B210" s="20" t="s">
        <v>517</v>
      </c>
      <c r="C210" s="20" t="s">
        <v>1230</v>
      </c>
      <c r="D210" s="20" t="s">
        <v>1263</v>
      </c>
      <c r="E210" s="21" t="s">
        <v>1264</v>
      </c>
      <c r="F210" s="114">
        <v>10931</v>
      </c>
      <c r="G210" s="21" t="s">
        <v>1274</v>
      </c>
      <c r="H210" s="46" t="s">
        <v>991</v>
      </c>
      <c r="J210" s="139">
        <v>310601</v>
      </c>
      <c r="K210" s="4">
        <v>310701</v>
      </c>
      <c r="L210" s="4">
        <f>(12*(QUOTIENT(K210,10000)-31))+MOD(QUOTIENT(K210,100),100)+MOD(K210,100)-1</f>
        <v>7</v>
      </c>
      <c r="M210" s="1">
        <f t="shared" si="7"/>
        <v>3107</v>
      </c>
      <c r="Q210" s="23"/>
      <c r="R210" s="24"/>
      <c r="T210" s="11"/>
      <c r="U210" s="11"/>
      <c r="V210" s="11"/>
      <c r="W210" s="59"/>
      <c r="X210" s="11"/>
      <c r="Y210" s="11"/>
      <c r="Z210" s="11"/>
      <c r="BP210" s="79"/>
      <c r="BQ210" s="11"/>
      <c r="BR210" s="11"/>
    </row>
    <row r="211" spans="1:70" ht="12.75">
      <c r="A211" s="1" t="str">
        <f t="shared" si="6"/>
        <v>GG13-Huff-10</v>
      </c>
      <c r="B211" s="20" t="s">
        <v>508</v>
      </c>
      <c r="C211" s="20" t="s">
        <v>1230</v>
      </c>
      <c r="D211" s="20" t="s">
        <v>820</v>
      </c>
      <c r="E211" s="21" t="s">
        <v>1265</v>
      </c>
      <c r="F211" s="114">
        <v>8904</v>
      </c>
      <c r="G211" s="21" t="s">
        <v>1274</v>
      </c>
      <c r="H211" s="46" t="s">
        <v>992</v>
      </c>
      <c r="J211" s="139">
        <v>340501</v>
      </c>
      <c r="K211" s="4">
        <v>340501</v>
      </c>
      <c r="L211" s="4">
        <f>(12*(QUOTIENT(K211,10000)-31))+MOD(QUOTIENT(K211,100),100)+MOD(K211,100)-1</f>
        <v>41</v>
      </c>
      <c r="M211" s="1">
        <f t="shared" si="7"/>
        <v>3405</v>
      </c>
      <c r="T211" s="11"/>
      <c r="U211" s="11"/>
      <c r="V211" s="11"/>
      <c r="W211" s="59"/>
      <c r="X211" s="11"/>
      <c r="Y211" s="11"/>
      <c r="Z211" s="11"/>
      <c r="AZ211" s="51"/>
      <c r="BP211" s="79"/>
      <c r="BQ211" s="11"/>
      <c r="BR211" s="11"/>
    </row>
    <row r="212" spans="1:70" ht="12.75">
      <c r="A212" s="1" t="str">
        <f t="shared" si="6"/>
        <v>GG13-Cooper-11</v>
      </c>
      <c r="B212" s="20" t="s">
        <v>741</v>
      </c>
      <c r="C212" s="20" t="s">
        <v>1230</v>
      </c>
      <c r="D212" s="20" t="s">
        <v>742</v>
      </c>
      <c r="E212" s="21" t="s">
        <v>1266</v>
      </c>
      <c r="F212" s="114">
        <v>1378</v>
      </c>
      <c r="G212" s="21" t="s">
        <v>1274</v>
      </c>
      <c r="H212" s="46" t="s">
        <v>993</v>
      </c>
      <c r="J212" s="139">
        <v>340104</v>
      </c>
      <c r="K212" s="4">
        <v>340104</v>
      </c>
      <c r="L212" s="4">
        <f>(12*(QUOTIENT(K212,10000)-31))+MOD(QUOTIENT(K212,100),100)+MOD(K212,100)-1</f>
        <v>40</v>
      </c>
      <c r="M212" s="1">
        <f t="shared" si="7"/>
        <v>3404</v>
      </c>
      <c r="T212" s="11"/>
      <c r="U212" s="11"/>
      <c r="V212" s="11"/>
      <c r="W212" s="59"/>
      <c r="X212" s="11"/>
      <c r="Y212" s="11"/>
      <c r="Z212" s="11"/>
      <c r="AV212" s="51"/>
      <c r="AW212" s="51"/>
      <c r="AX212" s="51"/>
      <c r="AY212" s="51"/>
      <c r="BP212" s="79"/>
      <c r="BQ212" s="11"/>
      <c r="BR212" s="11"/>
    </row>
    <row r="213" spans="1:70" ht="12.75">
      <c r="A213" s="1" t="str">
        <f t="shared" si="6"/>
        <v>GG13-Boatright-12</v>
      </c>
      <c r="B213" s="20" t="s">
        <v>588</v>
      </c>
      <c r="C213" s="20" t="s">
        <v>1230</v>
      </c>
      <c r="D213" s="20" t="s">
        <v>589</v>
      </c>
      <c r="E213" s="21" t="s">
        <v>1267</v>
      </c>
      <c r="F213" s="114">
        <v>887</v>
      </c>
      <c r="G213" s="21" t="s">
        <v>1274</v>
      </c>
      <c r="H213" s="46" t="s">
        <v>994</v>
      </c>
      <c r="J213" s="139">
        <v>331202</v>
      </c>
      <c r="K213" s="4">
        <v>331202</v>
      </c>
      <c r="L213" s="4">
        <f>(12*(QUOTIENT(K213,10000)-31))+MOD(QUOTIENT(K213,100),100)+MOD(K213,100)-1</f>
        <v>37</v>
      </c>
      <c r="M213" s="1">
        <f t="shared" si="7"/>
        <v>3313</v>
      </c>
      <c r="T213" s="11"/>
      <c r="U213" s="11"/>
      <c r="V213" s="11"/>
      <c r="W213" s="59"/>
      <c r="X213" s="11"/>
      <c r="Y213" s="11"/>
      <c r="Z213" s="11"/>
      <c r="AU213" s="83"/>
      <c r="AV213" s="51"/>
      <c r="BP213" s="79"/>
      <c r="BQ213" s="11"/>
      <c r="BR213" s="11"/>
    </row>
    <row r="214" spans="1:70" ht="12.75">
      <c r="A214" s="1" t="str">
        <f t="shared" si="6"/>
        <v>GG13-Offord-13</v>
      </c>
      <c r="B214" s="20" t="s">
        <v>545</v>
      </c>
      <c r="C214" s="20" t="s">
        <v>1230</v>
      </c>
      <c r="D214" s="20" t="s">
        <v>546</v>
      </c>
      <c r="E214" s="21" t="s">
        <v>1268</v>
      </c>
      <c r="F214" s="114">
        <v>1267</v>
      </c>
      <c r="G214" s="21" t="s">
        <v>1274</v>
      </c>
      <c r="H214" s="46" t="s">
        <v>995</v>
      </c>
      <c r="J214" s="139">
        <v>331101</v>
      </c>
      <c r="K214" s="4">
        <v>340202</v>
      </c>
      <c r="L214" s="4">
        <f>(12*(QUOTIENT(K214,10000)-31))+MOD(QUOTIENT(K214,100),100)+MOD(K214,100)-1</f>
        <v>39</v>
      </c>
      <c r="M214" s="1">
        <f t="shared" si="7"/>
        <v>3403</v>
      </c>
      <c r="T214" s="11"/>
      <c r="U214" s="11"/>
      <c r="V214" s="11"/>
      <c r="W214" s="59"/>
      <c r="X214" s="11"/>
      <c r="Y214" s="11"/>
      <c r="Z214" s="11"/>
      <c r="AT214" s="23"/>
      <c r="AU214" s="64"/>
      <c r="AV214" s="25"/>
      <c r="AW214" s="41"/>
      <c r="AX214" s="41"/>
      <c r="BP214" s="79"/>
      <c r="BQ214" s="11"/>
      <c r="BR214" s="11"/>
    </row>
    <row r="215" spans="1:70" ht="12.75">
      <c r="A215" s="1" t="str">
        <f t="shared" si="6"/>
        <v>GG13-Huff-14</v>
      </c>
      <c r="B215" s="20" t="s">
        <v>508</v>
      </c>
      <c r="C215" s="20" t="s">
        <v>1230</v>
      </c>
      <c r="D215" s="20" t="s">
        <v>820</v>
      </c>
      <c r="E215" s="21" t="s">
        <v>1269</v>
      </c>
      <c r="F215" s="114">
        <v>1806</v>
      </c>
      <c r="G215" s="21" t="s">
        <v>1274</v>
      </c>
      <c r="H215" s="46" t="s">
        <v>996</v>
      </c>
      <c r="J215" s="139">
        <v>340803</v>
      </c>
      <c r="K215" s="4">
        <v>350203</v>
      </c>
      <c r="L215" s="4">
        <f>(12*(QUOTIENT(K215,10000)-31))+MOD(QUOTIENT(K215,100),100)+MOD(K215,100)-1</f>
        <v>52</v>
      </c>
      <c r="M215" s="1">
        <f t="shared" si="7"/>
        <v>3504</v>
      </c>
      <c r="T215" s="11"/>
      <c r="U215" s="11"/>
      <c r="V215" s="11"/>
      <c r="W215" s="59"/>
      <c r="X215" s="11"/>
      <c r="Y215" s="11"/>
      <c r="Z215" s="11"/>
      <c r="BC215" s="40"/>
      <c r="BD215" s="40"/>
      <c r="BE215" s="40"/>
      <c r="BF215" s="25"/>
      <c r="BG215" s="64"/>
      <c r="BH215" s="25"/>
      <c r="BI215" s="41"/>
      <c r="BJ215" s="41"/>
      <c r="BK215" s="41"/>
      <c r="BP215" s="79"/>
      <c r="BQ215" s="11"/>
      <c r="BR215" s="11"/>
    </row>
    <row r="216" spans="1:70" ht="12.75">
      <c r="A216" s="1" t="str">
        <f t="shared" si="6"/>
        <v>GG13-Runkle-15</v>
      </c>
      <c r="B216" s="20" t="s">
        <v>1270</v>
      </c>
      <c r="C216" s="20" t="s">
        <v>1230</v>
      </c>
      <c r="D216" s="20" t="s">
        <v>1271</v>
      </c>
      <c r="E216" s="21" t="s">
        <v>1272</v>
      </c>
      <c r="F216" s="114">
        <v>1408</v>
      </c>
      <c r="G216" s="21" t="s">
        <v>1274</v>
      </c>
      <c r="H216" s="46" t="s">
        <v>997</v>
      </c>
      <c r="J216" s="139">
        <v>340701</v>
      </c>
      <c r="K216" s="4">
        <v>340701</v>
      </c>
      <c r="L216" s="4">
        <f>(12*(QUOTIENT(K216,10000)-31))+MOD(QUOTIENT(K216,100),100)+MOD(K216,100)-1</f>
        <v>43</v>
      </c>
      <c r="M216" s="1">
        <f t="shared" si="7"/>
        <v>3407</v>
      </c>
      <c r="T216" s="11"/>
      <c r="U216" s="11"/>
      <c r="V216" s="11"/>
      <c r="W216" s="59"/>
      <c r="X216" s="11"/>
      <c r="Y216" s="11"/>
      <c r="Z216" s="11"/>
      <c r="AU216" s="1"/>
      <c r="BB216" s="51"/>
      <c r="BP216" s="79"/>
      <c r="BQ216" s="11"/>
      <c r="BR216" s="11"/>
    </row>
    <row r="217" spans="1:70" ht="12.75">
      <c r="A217" s="1" t="str">
        <f t="shared" si="6"/>
        <v>GG13-DeMarce-16</v>
      </c>
      <c r="B217" s="20" t="s">
        <v>554</v>
      </c>
      <c r="C217" s="20" t="s">
        <v>1230</v>
      </c>
      <c r="D217" s="20" t="s">
        <v>555</v>
      </c>
      <c r="E217" s="21" t="s">
        <v>1273</v>
      </c>
      <c r="F217" s="114">
        <v>1967</v>
      </c>
      <c r="G217" s="21" t="s">
        <v>1274</v>
      </c>
      <c r="H217" s="46" t="s">
        <v>998</v>
      </c>
      <c r="J217" s="139">
        <v>340701</v>
      </c>
      <c r="K217" s="4">
        <v>340801</v>
      </c>
      <c r="L217" s="4">
        <f>(12*(QUOTIENT(K217,10000)-31))+MOD(QUOTIENT(K217,100),100)+MOD(K217,100)-1</f>
        <v>44</v>
      </c>
      <c r="M217" s="1">
        <f t="shared" si="7"/>
        <v>3408</v>
      </c>
      <c r="T217" s="11"/>
      <c r="U217" s="11"/>
      <c r="V217" s="11"/>
      <c r="W217" s="59"/>
      <c r="X217" s="11"/>
      <c r="Y217" s="11"/>
      <c r="Z217" s="11"/>
      <c r="BB217" s="23"/>
      <c r="BC217" s="24"/>
      <c r="BP217" s="79"/>
      <c r="BQ217" s="11"/>
      <c r="BR217" s="11"/>
    </row>
    <row r="218" spans="1:70" ht="12.75">
      <c r="A218" s="1" t="str">
        <f t="shared" si="6"/>
        <v>GG14-Flint-01</v>
      </c>
      <c r="B218" s="20" t="s">
        <v>515</v>
      </c>
      <c r="C218" s="20" t="s">
        <v>1230</v>
      </c>
      <c r="D218" s="20" t="s">
        <v>516</v>
      </c>
      <c r="E218" s="21" t="s">
        <v>1307</v>
      </c>
      <c r="F218" s="114">
        <v>2971</v>
      </c>
      <c r="G218" s="21" t="s">
        <v>1305</v>
      </c>
      <c r="H218" s="46" t="s">
        <v>983</v>
      </c>
      <c r="J218" s="141">
        <v>341102</v>
      </c>
      <c r="K218" s="31">
        <v>341102</v>
      </c>
      <c r="L218" s="4">
        <f>(12*(QUOTIENT(K218,10000)-31))+MOD(QUOTIENT(K218,100),100)+MOD(K218,100)-1</f>
        <v>48</v>
      </c>
      <c r="M218" s="1">
        <f t="shared" si="7"/>
        <v>3412</v>
      </c>
      <c r="T218" s="11"/>
      <c r="U218" s="11"/>
      <c r="V218" s="11"/>
      <c r="W218" s="59"/>
      <c r="X218" s="11"/>
      <c r="Y218" s="11"/>
      <c r="Z218" s="11"/>
      <c r="BA218" s="11"/>
      <c r="BB218" s="11"/>
      <c r="BC218" s="11"/>
      <c r="BD218" s="11"/>
      <c r="BF218" s="51"/>
      <c r="BG218" s="83"/>
      <c r="BP218" s="79"/>
      <c r="BQ218" s="11"/>
      <c r="BR218" s="11"/>
    </row>
    <row r="219" spans="1:70" ht="12.75">
      <c r="A219" s="1" t="str">
        <f t="shared" si="6"/>
        <v>GG14-Huston-02</v>
      </c>
      <c r="B219" s="20" t="s">
        <v>520</v>
      </c>
      <c r="C219" s="20" t="s">
        <v>1230</v>
      </c>
      <c r="D219" s="20" t="s">
        <v>521</v>
      </c>
      <c r="E219" s="21" t="s">
        <v>1290</v>
      </c>
      <c r="F219" s="114">
        <v>14100</v>
      </c>
      <c r="G219" s="21" t="s">
        <v>1305</v>
      </c>
      <c r="H219" s="46" t="s">
        <v>984</v>
      </c>
      <c r="J219" s="139">
        <v>330902</v>
      </c>
      <c r="K219" s="4">
        <v>330902</v>
      </c>
      <c r="L219" s="4">
        <f>(12*(QUOTIENT(K219,10000)-31))+MOD(QUOTIENT(K219,100),100)+MOD(K219,100)-1</f>
        <v>34</v>
      </c>
      <c r="M219" s="1">
        <f t="shared" si="7"/>
        <v>3310</v>
      </c>
      <c r="T219" s="11"/>
      <c r="U219" s="11"/>
      <c r="V219" s="11"/>
      <c r="W219" s="59"/>
      <c r="X219" s="11"/>
      <c r="Y219" s="11"/>
      <c r="Z219" s="11"/>
      <c r="AR219" s="51"/>
      <c r="AS219" s="51"/>
      <c r="BB219" s="11"/>
      <c r="BC219" s="11"/>
      <c r="BP219" s="79"/>
      <c r="BQ219" s="11"/>
      <c r="BR219" s="11"/>
    </row>
    <row r="220" spans="1:70" ht="12.75">
      <c r="A220" s="1" t="str">
        <f t="shared" si="6"/>
        <v>GG14-Huff-03</v>
      </c>
      <c r="B220" s="20" t="s">
        <v>508</v>
      </c>
      <c r="C220" s="20" t="s">
        <v>1230</v>
      </c>
      <c r="D220" s="20" t="s">
        <v>820</v>
      </c>
      <c r="E220" s="21" t="s">
        <v>1291</v>
      </c>
      <c r="F220" s="114">
        <v>7500</v>
      </c>
      <c r="G220" s="21" t="s">
        <v>1305</v>
      </c>
      <c r="H220" s="46" t="s">
        <v>985</v>
      </c>
      <c r="J220" s="139">
        <v>340306</v>
      </c>
      <c r="K220" s="4">
        <v>340306</v>
      </c>
      <c r="L220" s="4">
        <f>(12*(QUOTIENT(K220,10000)-31))+MOD(QUOTIENT(K220,100),100)+MOD(K220,100)-1</f>
        <v>44</v>
      </c>
      <c r="M220" s="1">
        <f t="shared" si="7"/>
        <v>3408</v>
      </c>
      <c r="T220" s="11"/>
      <c r="U220" s="11"/>
      <c r="V220" s="11"/>
      <c r="W220" s="59"/>
      <c r="X220" s="11"/>
      <c r="Y220" s="11"/>
      <c r="Z220" s="11"/>
      <c r="AX220" s="51"/>
      <c r="AY220" s="51"/>
      <c r="AZ220" s="51"/>
      <c r="BA220" s="51"/>
      <c r="BB220" s="51"/>
      <c r="BC220" s="51"/>
      <c r="BP220" s="79"/>
      <c r="BQ220" s="11"/>
      <c r="BR220" s="11"/>
    </row>
    <row r="221" spans="1:70" ht="12.75">
      <c r="A221" s="1" t="str">
        <f t="shared" si="6"/>
        <v>GG14-Vance-04</v>
      </c>
      <c r="B221" s="20" t="s">
        <v>1236</v>
      </c>
      <c r="C221" s="20" t="s">
        <v>1230</v>
      </c>
      <c r="D221" s="20" t="s">
        <v>1237</v>
      </c>
      <c r="E221" s="21" t="s">
        <v>1292</v>
      </c>
      <c r="F221" s="114">
        <v>10100</v>
      </c>
      <c r="G221" s="21" t="s">
        <v>1305</v>
      </c>
      <c r="H221" s="46" t="s">
        <v>986</v>
      </c>
      <c r="J221" s="139">
        <v>340501</v>
      </c>
      <c r="K221" s="4">
        <v>340501</v>
      </c>
      <c r="L221" s="4">
        <f>(12*(QUOTIENT(K221,10000)-31))+MOD(QUOTIENT(K221,100),100)+MOD(K221,100)-1</f>
        <v>41</v>
      </c>
      <c r="M221" s="1">
        <f t="shared" si="7"/>
        <v>3405</v>
      </c>
      <c r="T221" s="11"/>
      <c r="U221" s="11"/>
      <c r="V221" s="11"/>
      <c r="W221" s="59"/>
      <c r="X221" s="11"/>
      <c r="Y221" s="11"/>
      <c r="Z221" s="11"/>
      <c r="AZ221" s="51"/>
      <c r="BB221" s="11"/>
      <c r="BC221" s="11"/>
      <c r="BP221" s="79"/>
      <c r="BQ221" s="11"/>
      <c r="BR221" s="11"/>
    </row>
    <row r="222" spans="1:70" ht="12.75">
      <c r="A222" s="1" t="str">
        <f t="shared" si="6"/>
        <v>GG14-Mackey-05</v>
      </c>
      <c r="B222" s="20" t="s">
        <v>505</v>
      </c>
      <c r="C222" s="20" t="s">
        <v>1230</v>
      </c>
      <c r="D222" s="20" t="s">
        <v>506</v>
      </c>
      <c r="E222" s="21" t="s">
        <v>1293</v>
      </c>
      <c r="F222" s="114">
        <v>3800</v>
      </c>
      <c r="G222" s="21" t="s">
        <v>1305</v>
      </c>
      <c r="H222" s="46" t="s">
        <v>987</v>
      </c>
      <c r="J222" s="139">
        <v>330402</v>
      </c>
      <c r="K222" s="4">
        <v>330402</v>
      </c>
      <c r="L222" s="4">
        <f>(12*(QUOTIENT(K222,10000)-31))+MOD(QUOTIENT(K222,100),100)+MOD(K222,100)-1</f>
        <v>29</v>
      </c>
      <c r="M222" s="1">
        <f t="shared" si="7"/>
        <v>3305</v>
      </c>
      <c r="T222" s="11"/>
      <c r="U222" s="11"/>
      <c r="V222" s="11"/>
      <c r="W222" s="59"/>
      <c r="X222" s="11"/>
      <c r="Y222" s="11"/>
      <c r="Z222" s="11"/>
      <c r="AM222" s="51"/>
      <c r="AN222" s="51"/>
      <c r="BB222" s="11"/>
      <c r="BC222" s="11"/>
      <c r="BP222" s="79"/>
      <c r="BQ222" s="11"/>
      <c r="BR222" s="11"/>
    </row>
    <row r="223" spans="1:70" ht="12.75">
      <c r="A223" s="1" t="str">
        <f t="shared" si="6"/>
        <v>GG14-Massey-06</v>
      </c>
      <c r="B223" s="20" t="s">
        <v>979</v>
      </c>
      <c r="C223" s="20" t="s">
        <v>1230</v>
      </c>
      <c r="D223" s="20" t="s">
        <v>963</v>
      </c>
      <c r="E223" s="21" t="s">
        <v>1294</v>
      </c>
      <c r="F223" s="114">
        <v>5500</v>
      </c>
      <c r="G223" s="21" t="s">
        <v>1305</v>
      </c>
      <c r="H223" s="46" t="s">
        <v>988</v>
      </c>
      <c r="J223" s="139">
        <v>331001</v>
      </c>
      <c r="K223" s="4">
        <v>350301</v>
      </c>
      <c r="L223" s="4">
        <f>(12*(QUOTIENT(K223,10000)-31))+MOD(QUOTIENT(K223,100),100)+MOD(K223,100)-1</f>
        <v>51</v>
      </c>
      <c r="M223" s="1">
        <f t="shared" si="7"/>
        <v>3503</v>
      </c>
      <c r="T223" s="11"/>
      <c r="U223" s="11"/>
      <c r="V223" s="11"/>
      <c r="W223" s="59"/>
      <c r="X223" s="11"/>
      <c r="Y223" s="11"/>
      <c r="Z223" s="11"/>
      <c r="AS223" s="23"/>
      <c r="AT223" s="25"/>
      <c r="AU223" s="64"/>
      <c r="AV223" s="25"/>
      <c r="AW223" s="25"/>
      <c r="AX223" s="25"/>
      <c r="AY223" s="25"/>
      <c r="AZ223" s="25"/>
      <c r="BA223" s="25"/>
      <c r="BB223" s="25"/>
      <c r="BC223" s="25"/>
      <c r="BD223" s="25"/>
      <c r="BE223" s="25"/>
      <c r="BF223" s="25"/>
      <c r="BG223" s="64"/>
      <c r="BH223" s="25"/>
      <c r="BI223" s="25"/>
      <c r="BJ223" s="24"/>
      <c r="BP223" s="79"/>
      <c r="BQ223" s="11"/>
      <c r="BR223" s="11"/>
    </row>
    <row r="224" spans="1:70" ht="12.75">
      <c r="A224" s="1" t="str">
        <f t="shared" si="6"/>
        <v>GG14-DeMarce-07</v>
      </c>
      <c r="B224" s="20" t="s">
        <v>554</v>
      </c>
      <c r="C224" s="20" t="s">
        <v>1230</v>
      </c>
      <c r="D224" s="20" t="s">
        <v>555</v>
      </c>
      <c r="E224" s="21" t="s">
        <v>1295</v>
      </c>
      <c r="F224" s="114">
        <v>1600</v>
      </c>
      <c r="G224" s="21" t="s">
        <v>1305</v>
      </c>
      <c r="H224" s="46" t="s">
        <v>989</v>
      </c>
      <c r="J224" s="139">
        <v>340603</v>
      </c>
      <c r="K224" s="4">
        <v>340903</v>
      </c>
      <c r="L224" s="4">
        <f>(12*(QUOTIENT(K224,10000)-31))+MOD(QUOTIENT(K224,100),100)+MOD(K224,100)-1</f>
        <v>47</v>
      </c>
      <c r="M224" s="1">
        <f t="shared" si="7"/>
        <v>3411</v>
      </c>
      <c r="T224" s="11"/>
      <c r="U224" s="11"/>
      <c r="V224" s="11"/>
      <c r="W224" s="59"/>
      <c r="X224" s="11"/>
      <c r="Y224" s="11"/>
      <c r="Z224" s="11"/>
      <c r="BA224" s="82"/>
      <c r="BB224" s="40"/>
      <c r="BC224" s="40"/>
      <c r="BD224" s="42"/>
      <c r="BE224" s="41"/>
      <c r="BF224" s="41"/>
      <c r="BP224" s="79"/>
      <c r="BQ224" s="11"/>
      <c r="BR224" s="11"/>
    </row>
    <row r="225" spans="1:70" ht="12.75">
      <c r="A225" s="1" t="str">
        <f t="shared" si="6"/>
        <v>GG14-Offord-08</v>
      </c>
      <c r="B225" s="20" t="s">
        <v>545</v>
      </c>
      <c r="C225" s="20" t="s">
        <v>1230</v>
      </c>
      <c r="D225" s="20" t="s">
        <v>546</v>
      </c>
      <c r="E225" s="21" t="s">
        <v>1296</v>
      </c>
      <c r="F225" s="114">
        <v>3000</v>
      </c>
      <c r="G225" s="21" t="s">
        <v>1305</v>
      </c>
      <c r="H225" s="46" t="s">
        <v>990</v>
      </c>
      <c r="J225" s="139">
        <v>340201</v>
      </c>
      <c r="K225" s="4">
        <v>350401</v>
      </c>
      <c r="L225" s="4">
        <f>(12*(QUOTIENT(K225,10000)-31))+MOD(QUOTIENT(K225,100),100)+MOD(K225,100)-1</f>
        <v>52</v>
      </c>
      <c r="M225" s="1">
        <f t="shared" si="7"/>
        <v>3504</v>
      </c>
      <c r="T225" s="11"/>
      <c r="U225" s="11"/>
      <c r="V225" s="11"/>
      <c r="W225" s="59"/>
      <c r="X225" s="11"/>
      <c r="Y225" s="11"/>
      <c r="Z225" s="11"/>
      <c r="AX225" s="23"/>
      <c r="AY225" s="25"/>
      <c r="AZ225" s="25"/>
      <c r="BA225" s="25"/>
      <c r="BB225" s="25"/>
      <c r="BC225" s="25"/>
      <c r="BD225" s="25"/>
      <c r="BE225" s="25"/>
      <c r="BF225" s="25"/>
      <c r="BG225" s="64"/>
      <c r="BH225" s="25"/>
      <c r="BI225" s="25"/>
      <c r="BJ225" s="25"/>
      <c r="BK225" s="24"/>
      <c r="BP225" s="79"/>
      <c r="BQ225" s="11"/>
      <c r="BR225" s="11"/>
    </row>
    <row r="226" spans="1:70" ht="12.75">
      <c r="A226" s="1" t="str">
        <f t="shared" si="6"/>
        <v>GG14-Carroll-09</v>
      </c>
      <c r="B226" s="20" t="s">
        <v>1297</v>
      </c>
      <c r="C226" s="20" t="s">
        <v>1230</v>
      </c>
      <c r="D226" s="20" t="s">
        <v>1298</v>
      </c>
      <c r="E226" s="21" t="s">
        <v>1299</v>
      </c>
      <c r="F226" s="114">
        <v>1500</v>
      </c>
      <c r="G226" s="21" t="s">
        <v>1305</v>
      </c>
      <c r="H226" s="46" t="s">
        <v>991</v>
      </c>
      <c r="J226" s="139">
        <v>331101</v>
      </c>
      <c r="K226" s="29">
        <v>331102</v>
      </c>
      <c r="L226" s="4">
        <f>(12*(QUOTIENT(K226,10000)-31))+MOD(QUOTIENT(K226,100),100)+MOD(K226,100)-1</f>
        <v>36</v>
      </c>
      <c r="M226" s="1">
        <f t="shared" si="7"/>
        <v>3312</v>
      </c>
      <c r="T226" s="11"/>
      <c r="U226" s="11"/>
      <c r="V226" s="11"/>
      <c r="W226" s="59"/>
      <c r="X226" s="11"/>
      <c r="Y226" s="11"/>
      <c r="Z226" s="11"/>
      <c r="AT226" s="23"/>
      <c r="AU226" s="109"/>
      <c r="BB226" s="11"/>
      <c r="BC226" s="11"/>
      <c r="BP226" s="79"/>
      <c r="BQ226" s="11"/>
      <c r="BR226" s="11"/>
    </row>
    <row r="227" spans="1:70" ht="12.75">
      <c r="A227" s="1" t="str">
        <f t="shared" si="6"/>
        <v>GG14-Howard-10</v>
      </c>
      <c r="B227" s="20" t="s">
        <v>746</v>
      </c>
      <c r="C227" s="20" t="s">
        <v>1230</v>
      </c>
      <c r="D227" s="20" t="s">
        <v>747</v>
      </c>
      <c r="E227" s="21" t="s">
        <v>1300</v>
      </c>
      <c r="F227" s="114">
        <v>5100</v>
      </c>
      <c r="G227" s="21" t="s">
        <v>1305</v>
      </c>
      <c r="H227" s="46" t="s">
        <v>992</v>
      </c>
      <c r="J227" s="139">
        <v>350201</v>
      </c>
      <c r="K227" s="4">
        <v>350201</v>
      </c>
      <c r="L227" s="4">
        <f>(12*(QUOTIENT(K227,10000)-31))+MOD(QUOTIENT(K227,100),100)+MOD(K227,100)-1</f>
        <v>50</v>
      </c>
      <c r="M227" s="1">
        <f t="shared" si="7"/>
        <v>3502</v>
      </c>
      <c r="T227" s="11"/>
      <c r="U227" s="11"/>
      <c r="V227" s="11"/>
      <c r="W227" s="59"/>
      <c r="X227" s="11"/>
      <c r="Y227" s="11"/>
      <c r="Z227" s="11"/>
      <c r="BB227" s="11"/>
      <c r="BC227" s="11"/>
      <c r="BI227" s="51"/>
      <c r="BP227" s="79"/>
      <c r="BQ227" s="11"/>
      <c r="BR227" s="11"/>
    </row>
    <row r="228" spans="1:70" ht="12.75">
      <c r="A228" s="1" t="str">
        <f t="shared" si="6"/>
        <v>GG14-Wild-11</v>
      </c>
      <c r="B228" s="20" t="s">
        <v>1301</v>
      </c>
      <c r="C228" s="20" t="s">
        <v>1230</v>
      </c>
      <c r="D228" s="20" t="s">
        <v>1302</v>
      </c>
      <c r="E228" s="21" t="s">
        <v>1306</v>
      </c>
      <c r="F228" s="114">
        <v>1000</v>
      </c>
      <c r="G228" s="21" t="s">
        <v>1305</v>
      </c>
      <c r="H228" s="46" t="s">
        <v>993</v>
      </c>
      <c r="J228" s="139">
        <v>340501</v>
      </c>
      <c r="K228" s="4">
        <v>340501</v>
      </c>
      <c r="L228" s="4">
        <f>(12*(QUOTIENT(K228,10000)-31))+MOD(QUOTIENT(K228,100),100)+MOD(K228,100)-1</f>
        <v>41</v>
      </c>
      <c r="M228" s="1">
        <f t="shared" si="7"/>
        <v>3405</v>
      </c>
      <c r="T228" s="11"/>
      <c r="U228" s="11"/>
      <c r="V228" s="11"/>
      <c r="W228" s="59"/>
      <c r="X228" s="11"/>
      <c r="Y228" s="11"/>
      <c r="Z228" s="11"/>
      <c r="AU228" s="1"/>
      <c r="AZ228" s="51"/>
      <c r="BB228" s="11"/>
      <c r="BC228" s="11"/>
      <c r="BP228" s="79"/>
      <c r="BQ228" s="11"/>
      <c r="BR228" s="11"/>
    </row>
    <row r="229" spans="1:70" ht="12.75">
      <c r="A229" s="1" t="str">
        <f t="shared" si="6"/>
        <v>GG14-JonesD-12</v>
      </c>
      <c r="B229" s="20" t="s">
        <v>517</v>
      </c>
      <c r="C229" s="20" t="s">
        <v>1230</v>
      </c>
      <c r="D229" s="20" t="s">
        <v>1263</v>
      </c>
      <c r="E229" s="21" t="s">
        <v>1303</v>
      </c>
      <c r="F229" s="114">
        <v>13100</v>
      </c>
      <c r="G229" s="21" t="s">
        <v>1305</v>
      </c>
      <c r="H229" s="46" t="s">
        <v>994</v>
      </c>
      <c r="J229" s="139">
        <v>310701</v>
      </c>
      <c r="K229" s="4">
        <v>310901</v>
      </c>
      <c r="L229" s="4">
        <f>(12*(QUOTIENT(K229,10000)-31))+MOD(QUOTIENT(K229,100),100)+MOD(K229,100)-1</f>
        <v>9</v>
      </c>
      <c r="M229" s="1">
        <f t="shared" si="7"/>
        <v>3109</v>
      </c>
      <c r="R229" s="23"/>
      <c r="S229" s="25"/>
      <c r="T229" s="25"/>
      <c r="U229" s="24"/>
      <c r="V229" s="11"/>
      <c r="W229" s="59"/>
      <c r="X229" s="11"/>
      <c r="Y229" s="11"/>
      <c r="Z229" s="11"/>
      <c r="BB229" s="11"/>
      <c r="BC229" s="11"/>
      <c r="BP229" s="79"/>
      <c r="BQ229" s="11"/>
      <c r="BR229" s="11"/>
    </row>
    <row r="230" spans="1:70" ht="12.75">
      <c r="A230" s="1" t="str">
        <f t="shared" si="6"/>
        <v>GG14-Cooper-13</v>
      </c>
      <c r="B230" s="20" t="s">
        <v>741</v>
      </c>
      <c r="C230" s="20" t="s">
        <v>1230</v>
      </c>
      <c r="D230" s="20" t="s">
        <v>742</v>
      </c>
      <c r="E230" s="21" t="s">
        <v>1304</v>
      </c>
      <c r="F230" s="114">
        <v>11900</v>
      </c>
      <c r="G230" s="21" t="s">
        <v>1305</v>
      </c>
      <c r="H230" s="46" t="s">
        <v>995</v>
      </c>
      <c r="J230" s="139">
        <v>330901</v>
      </c>
      <c r="K230" s="4">
        <v>340104</v>
      </c>
      <c r="L230" s="4">
        <f>(12*(QUOTIENT(K230,10000)-31))+MOD(QUOTIENT(K230,100),100)+MOD(K230,100)-1</f>
        <v>40</v>
      </c>
      <c r="M230" s="1">
        <f t="shared" si="7"/>
        <v>3404</v>
      </c>
      <c r="T230" s="11"/>
      <c r="U230" s="11"/>
      <c r="V230" s="11"/>
      <c r="W230" s="59"/>
      <c r="X230" s="11"/>
      <c r="Y230" s="11"/>
      <c r="Z230" s="11"/>
      <c r="AR230" s="23"/>
      <c r="AS230" s="25"/>
      <c r="AT230" s="25"/>
      <c r="AU230" s="64"/>
      <c r="AV230" s="25"/>
      <c r="AW230" s="25"/>
      <c r="AX230" s="25"/>
      <c r="AY230" s="25"/>
      <c r="AZ230" s="25"/>
      <c r="BA230" s="25"/>
      <c r="BB230" s="25"/>
      <c r="BC230" s="25"/>
      <c r="BD230" s="25"/>
      <c r="BE230" s="25"/>
      <c r="BF230" s="25"/>
      <c r="BG230" s="64"/>
      <c r="BH230" s="25"/>
      <c r="BI230" s="25"/>
      <c r="BJ230" s="25"/>
      <c r="BK230" s="25"/>
      <c r="BL230" s="25"/>
      <c r="BM230" s="25"/>
      <c r="BN230" s="25"/>
      <c r="BO230" s="25"/>
      <c r="BP230" s="110"/>
      <c r="BQ230" s="11"/>
      <c r="BR230" s="11"/>
    </row>
    <row r="231" spans="1:62" ht="12.75">
      <c r="A231" s="1" t="str">
        <f t="shared" si="6"/>
        <v>GG15-Flint-01</v>
      </c>
      <c r="B231" s="20" t="s">
        <v>515</v>
      </c>
      <c r="C231" s="20" t="s">
        <v>1230</v>
      </c>
      <c r="D231" s="20" t="s">
        <v>516</v>
      </c>
      <c r="E231" s="21" t="s">
        <v>55</v>
      </c>
      <c r="F231" s="112">
        <v>4595</v>
      </c>
      <c r="G231" s="21" t="s">
        <v>1333</v>
      </c>
      <c r="H231" s="46" t="s">
        <v>983</v>
      </c>
      <c r="J231" s="139">
        <v>341102</v>
      </c>
      <c r="K231" s="139">
        <v>341102</v>
      </c>
      <c r="L231" s="4">
        <f>(12*(QUOTIENT(K231,10000)-31))+MOD(QUOTIENT(K231,100),100)+MOD(K231,100)-1</f>
        <v>48</v>
      </c>
      <c r="M231" s="1">
        <f t="shared" si="7"/>
        <v>3412</v>
      </c>
      <c r="BF231" s="51"/>
      <c r="BG231" s="83"/>
      <c r="BH231" s="11"/>
      <c r="BI231" s="11"/>
      <c r="BJ231" s="11"/>
    </row>
    <row r="232" spans="1:70" ht="12.75">
      <c r="A232" s="1" t="str">
        <f t="shared" si="6"/>
        <v>GG15-Dingwall-02</v>
      </c>
      <c r="B232" s="20" t="s">
        <v>1330</v>
      </c>
      <c r="C232" s="20" t="s">
        <v>1230</v>
      </c>
      <c r="D232" s="20" t="s">
        <v>1331</v>
      </c>
      <c r="E232" s="21" t="s">
        <v>1332</v>
      </c>
      <c r="F232" s="114">
        <v>9631</v>
      </c>
      <c r="G232" s="21" t="s">
        <v>1333</v>
      </c>
      <c r="H232" s="46" t="s">
        <v>984</v>
      </c>
      <c r="J232" s="139">
        <v>301001</v>
      </c>
      <c r="K232" s="4">
        <v>340301</v>
      </c>
      <c r="L232" s="4">
        <f>(12*(QUOTIENT(K232,10000)-31))+MOD(QUOTIENT(K232,100),100)+MOD(K232,100)-1</f>
        <v>39</v>
      </c>
      <c r="M232" s="1">
        <f t="shared" si="7"/>
        <v>3403</v>
      </c>
      <c r="N232" s="23">
        <v>1630</v>
      </c>
      <c r="O232" s="25"/>
      <c r="P232" s="25"/>
      <c r="Q232" s="25"/>
      <c r="R232" s="25"/>
      <c r="S232" s="25"/>
      <c r="T232" s="25"/>
      <c r="U232" s="25"/>
      <c r="V232" s="25"/>
      <c r="W232" s="104"/>
      <c r="X232" s="25"/>
      <c r="Y232" s="25"/>
      <c r="Z232" s="25"/>
      <c r="AA232" s="25"/>
      <c r="AB232" s="25"/>
      <c r="AC232" s="25"/>
      <c r="AD232" s="25"/>
      <c r="AE232" s="25"/>
      <c r="AF232" s="25"/>
      <c r="AG232" s="25"/>
      <c r="AH232" s="25"/>
      <c r="AI232" s="64"/>
      <c r="AJ232" s="25"/>
      <c r="AK232" s="25"/>
      <c r="AL232" s="25"/>
      <c r="AM232" s="25"/>
      <c r="AN232" s="25"/>
      <c r="AO232" s="25"/>
      <c r="AP232" s="25"/>
      <c r="AQ232" s="25"/>
      <c r="AR232" s="25"/>
      <c r="AS232" s="25"/>
      <c r="AT232" s="25"/>
      <c r="AU232" s="64"/>
      <c r="AV232" s="25"/>
      <c r="AW232" s="25"/>
      <c r="AX232" s="24"/>
      <c r="BB232" s="11"/>
      <c r="BC232" s="11"/>
      <c r="BP232" s="79"/>
      <c r="BQ232" s="11"/>
      <c r="BR232" s="11"/>
    </row>
    <row r="233" spans="1:70" ht="12.75">
      <c r="A233" s="1" t="str">
        <f t="shared" si="6"/>
        <v>GG15-DeMarce-03</v>
      </c>
      <c r="B233" s="20" t="s">
        <v>554</v>
      </c>
      <c r="C233" s="20" t="s">
        <v>1230</v>
      </c>
      <c r="D233" s="20" t="s">
        <v>555</v>
      </c>
      <c r="E233" s="21" t="s">
        <v>1334</v>
      </c>
      <c r="F233" s="114">
        <v>5748</v>
      </c>
      <c r="G233" s="21" t="s">
        <v>1333</v>
      </c>
      <c r="H233" s="46" t="s">
        <v>985</v>
      </c>
      <c r="J233" s="139">
        <v>340501</v>
      </c>
      <c r="K233" s="4">
        <v>340603</v>
      </c>
      <c r="L233" s="4">
        <f>(12*(QUOTIENT(K233,10000)-31))+MOD(QUOTIENT(K233,100),100)+MOD(K233,100)-1</f>
        <v>44</v>
      </c>
      <c r="M233" s="1">
        <f t="shared" si="7"/>
        <v>3408</v>
      </c>
      <c r="T233" s="11"/>
      <c r="U233" s="11"/>
      <c r="V233" s="11"/>
      <c r="W233" s="59"/>
      <c r="X233" s="11"/>
      <c r="Y233" s="11"/>
      <c r="Z233" s="11"/>
      <c r="AZ233" s="23"/>
      <c r="BA233" s="41"/>
      <c r="BB233" s="41"/>
      <c r="BC233" s="41"/>
      <c r="BP233" s="79"/>
      <c r="BQ233" s="11"/>
      <c r="BR233" s="11"/>
    </row>
    <row r="234" spans="1:70" ht="12.75">
      <c r="A234" s="1" t="str">
        <f t="shared" si="6"/>
        <v>GG15-Cooper-04</v>
      </c>
      <c r="B234" s="20" t="s">
        <v>741</v>
      </c>
      <c r="C234" s="20" t="s">
        <v>1230</v>
      </c>
      <c r="D234" s="20" t="s">
        <v>742</v>
      </c>
      <c r="E234" s="21" t="s">
        <v>1335</v>
      </c>
      <c r="F234" s="114">
        <v>2500</v>
      </c>
      <c r="G234" s="21" t="s">
        <v>1333</v>
      </c>
      <c r="H234" s="46" t="s">
        <v>986</v>
      </c>
      <c r="J234" s="139">
        <v>340402</v>
      </c>
      <c r="K234" s="4">
        <v>340402</v>
      </c>
      <c r="L234" s="4">
        <f>(12*(QUOTIENT(K234,10000)-31))+MOD(QUOTIENT(K234,100),100)+MOD(K234,100)-1</f>
        <v>41</v>
      </c>
      <c r="M234" s="1">
        <f t="shared" si="7"/>
        <v>3405</v>
      </c>
      <c r="T234" s="11"/>
      <c r="U234" s="11"/>
      <c r="V234" s="11"/>
      <c r="W234" s="59"/>
      <c r="X234" s="11"/>
      <c r="Y234" s="11"/>
      <c r="Z234" s="11"/>
      <c r="AY234" s="51"/>
      <c r="AZ234" s="51"/>
      <c r="BB234" s="11"/>
      <c r="BC234" s="11"/>
      <c r="BP234" s="79"/>
      <c r="BQ234" s="11"/>
      <c r="BR234" s="11"/>
    </row>
    <row r="235" spans="1:70" ht="12.75">
      <c r="A235" s="1" t="str">
        <f t="shared" si="6"/>
        <v>GG15-Howard-05</v>
      </c>
      <c r="B235" s="20" t="s">
        <v>746</v>
      </c>
      <c r="C235" s="20" t="s">
        <v>1230</v>
      </c>
      <c r="D235" s="20" t="s">
        <v>747</v>
      </c>
      <c r="E235" s="21" t="s">
        <v>1336</v>
      </c>
      <c r="F235" s="114">
        <v>4476</v>
      </c>
      <c r="G235" s="21" t="s">
        <v>1333</v>
      </c>
      <c r="H235" s="46" t="s">
        <v>987</v>
      </c>
      <c r="J235" s="139">
        <v>351101</v>
      </c>
      <c r="K235" s="4">
        <v>351101</v>
      </c>
      <c r="L235" s="4">
        <f>(12*(QUOTIENT(K235,10000)-31))+MOD(QUOTIENT(K235,100),100)+MOD(K235,100)-1</f>
        <v>59</v>
      </c>
      <c r="M235" s="1">
        <f t="shared" si="7"/>
        <v>3511</v>
      </c>
      <c r="T235" s="11"/>
      <c r="U235" s="11"/>
      <c r="V235" s="11"/>
      <c r="W235" s="59"/>
      <c r="X235" s="11"/>
      <c r="Y235" s="11"/>
      <c r="Z235" s="11"/>
      <c r="BB235" s="11"/>
      <c r="BC235" s="11"/>
      <c r="BP235" s="79"/>
      <c r="BQ235" s="11"/>
      <c r="BR235" s="51"/>
    </row>
    <row r="236" spans="1:70" ht="12.75">
      <c r="A236" s="1" t="str">
        <f t="shared" si="6"/>
        <v>GG15-Carroll-06</v>
      </c>
      <c r="B236" s="20" t="s">
        <v>1297</v>
      </c>
      <c r="C236" s="20" t="s">
        <v>1230</v>
      </c>
      <c r="D236" s="20" t="s">
        <v>1298</v>
      </c>
      <c r="E236" s="21" t="s">
        <v>1337</v>
      </c>
      <c r="F236" s="114">
        <v>6534</v>
      </c>
      <c r="G236" s="21" t="s">
        <v>1333</v>
      </c>
      <c r="H236" s="46" t="s">
        <v>988</v>
      </c>
      <c r="J236" s="139">
        <v>340301</v>
      </c>
      <c r="K236" s="4">
        <v>350402</v>
      </c>
      <c r="L236" s="4">
        <f>(12*(QUOTIENT(K236,10000)-31))+MOD(QUOTIENT(K236,100),100)+MOD(K236,100)-1</f>
        <v>53</v>
      </c>
      <c r="M236" s="1">
        <f aca="true" t="shared" si="8" ref="M236:M267">INT(K236/100)+(100*INT((MOD(K236,100)-1)/12))+MOD(MOD(K236,100)-1,12)</f>
        <v>3505</v>
      </c>
      <c r="N236" s="20"/>
      <c r="T236" s="11"/>
      <c r="U236" s="11"/>
      <c r="V236" s="11"/>
      <c r="W236" s="59"/>
      <c r="X236" s="11"/>
      <c r="Y236" s="11"/>
      <c r="Z236" s="11"/>
      <c r="AX236" s="23"/>
      <c r="AY236" s="25"/>
      <c r="AZ236" s="25"/>
      <c r="BA236" s="25"/>
      <c r="BB236" s="25"/>
      <c r="BC236" s="25"/>
      <c r="BD236" s="25"/>
      <c r="BE236" s="25"/>
      <c r="BF236" s="25"/>
      <c r="BG236" s="64"/>
      <c r="BH236" s="25"/>
      <c r="BI236" s="25"/>
      <c r="BJ236" s="25"/>
      <c r="BK236" s="41"/>
      <c r="BL236" s="41"/>
      <c r="BP236" s="79"/>
      <c r="BQ236" s="11"/>
      <c r="BR236" s="11"/>
    </row>
    <row r="237" spans="1:70" ht="12.75">
      <c r="A237" s="1" t="str">
        <f t="shared" si="6"/>
        <v>GG15-Offord-07</v>
      </c>
      <c r="B237" s="20" t="s">
        <v>545</v>
      </c>
      <c r="C237" s="20" t="s">
        <v>1230</v>
      </c>
      <c r="D237" s="20" t="s">
        <v>546</v>
      </c>
      <c r="E237" s="21" t="s">
        <v>1338</v>
      </c>
      <c r="F237" s="114">
        <v>8751</v>
      </c>
      <c r="G237" s="21" t="s">
        <v>1333</v>
      </c>
      <c r="H237" s="46" t="s">
        <v>989</v>
      </c>
      <c r="J237" s="139">
        <v>331201</v>
      </c>
      <c r="K237" s="4">
        <v>340701</v>
      </c>
      <c r="L237" s="4">
        <f>(12*(QUOTIENT(K237,10000)-31))+MOD(QUOTIENT(K237,100),100)+MOD(K237,100)-1</f>
        <v>43</v>
      </c>
      <c r="M237" s="1">
        <f t="shared" si="8"/>
        <v>3407</v>
      </c>
      <c r="T237" s="11"/>
      <c r="U237" s="11"/>
      <c r="V237" s="11"/>
      <c r="W237" s="59"/>
      <c r="X237" s="11"/>
      <c r="Y237" s="11"/>
      <c r="Z237" s="11"/>
      <c r="AU237" s="67"/>
      <c r="AV237" s="25"/>
      <c r="AW237" s="25"/>
      <c r="AX237" s="25"/>
      <c r="AY237" s="25"/>
      <c r="AZ237" s="25"/>
      <c r="BA237" s="25"/>
      <c r="BB237" s="24"/>
      <c r="BC237" s="11"/>
      <c r="BP237" s="79"/>
      <c r="BQ237" s="11"/>
      <c r="BR237" s="11"/>
    </row>
    <row r="238" spans="1:70" ht="12.75">
      <c r="A238" s="1" t="str">
        <f t="shared" si="6"/>
        <v>GG15-Zeek-08</v>
      </c>
      <c r="B238" s="20" t="s">
        <v>530</v>
      </c>
      <c r="C238" s="20" t="s">
        <v>1230</v>
      </c>
      <c r="D238" s="20" t="s">
        <v>531</v>
      </c>
      <c r="E238" s="21" t="s">
        <v>1339</v>
      </c>
      <c r="F238" s="114">
        <v>4071</v>
      </c>
      <c r="G238" s="21" t="s">
        <v>1333</v>
      </c>
      <c r="H238" s="46" t="s">
        <v>990</v>
      </c>
      <c r="J238" s="139">
        <v>340501</v>
      </c>
      <c r="K238" s="4">
        <v>340501</v>
      </c>
      <c r="L238" s="4">
        <f>(12*(QUOTIENT(K238,10000)-31))+MOD(QUOTIENT(K238,100),100)+MOD(K238,100)-1</f>
        <v>41</v>
      </c>
      <c r="M238" s="1">
        <f t="shared" si="8"/>
        <v>3405</v>
      </c>
      <c r="N238" s="20"/>
      <c r="T238" s="11"/>
      <c r="U238" s="11"/>
      <c r="V238" s="11"/>
      <c r="W238" s="59"/>
      <c r="X238" s="11"/>
      <c r="Y238" s="11"/>
      <c r="Z238" s="11"/>
      <c r="AZ238" s="51"/>
      <c r="BB238" s="11"/>
      <c r="BC238" s="11"/>
      <c r="BP238" s="79"/>
      <c r="BQ238" s="11"/>
      <c r="BR238" s="11"/>
    </row>
    <row r="239" spans="1:70" ht="12.75">
      <c r="A239" s="1" t="str">
        <f t="shared" si="6"/>
        <v>GG15-Evans-09</v>
      </c>
      <c r="B239" s="20" t="s">
        <v>927</v>
      </c>
      <c r="C239" s="20" t="s">
        <v>1230</v>
      </c>
      <c r="D239" s="20" t="s">
        <v>925</v>
      </c>
      <c r="E239" s="21" t="s">
        <v>1340</v>
      </c>
      <c r="F239" s="114">
        <v>13746</v>
      </c>
      <c r="G239" s="21" t="s">
        <v>1333</v>
      </c>
      <c r="H239" s="46" t="s">
        <v>991</v>
      </c>
      <c r="J239" s="139">
        <v>320303</v>
      </c>
      <c r="K239" s="4">
        <v>351001</v>
      </c>
      <c r="L239" s="4">
        <f>(12*(QUOTIENT(K239,10000)-31))+MOD(QUOTIENT(K239,100),100)+MOD(K239,100)-1</f>
        <v>58</v>
      </c>
      <c r="M239" s="1">
        <f t="shared" si="8"/>
        <v>3510</v>
      </c>
      <c r="T239" s="11"/>
      <c r="U239" s="11"/>
      <c r="V239" s="11"/>
      <c r="W239" s="59"/>
      <c r="X239" s="11"/>
      <c r="Y239" s="11"/>
      <c r="Z239" s="40"/>
      <c r="AA239" s="40"/>
      <c r="AB239" s="40"/>
      <c r="AC239" s="25"/>
      <c r="AD239" s="25"/>
      <c r="AE239" s="25"/>
      <c r="AF239" s="25"/>
      <c r="AG239" s="25"/>
      <c r="AH239" s="25"/>
      <c r="AI239" s="64"/>
      <c r="AJ239" s="25"/>
      <c r="AK239" s="25"/>
      <c r="AL239" s="25"/>
      <c r="AM239" s="25"/>
      <c r="AN239" s="25"/>
      <c r="AO239" s="25"/>
      <c r="AP239" s="25"/>
      <c r="AQ239" s="25"/>
      <c r="AR239" s="25"/>
      <c r="AS239" s="25"/>
      <c r="AT239" s="25"/>
      <c r="AU239" s="64"/>
      <c r="AV239" s="25"/>
      <c r="AW239" s="25"/>
      <c r="AX239" s="25"/>
      <c r="AY239" s="25"/>
      <c r="AZ239" s="25"/>
      <c r="BA239" s="25"/>
      <c r="BB239" s="25"/>
      <c r="BC239" s="25"/>
      <c r="BD239" s="25"/>
      <c r="BE239" s="25"/>
      <c r="BF239" s="25"/>
      <c r="BG239" s="64"/>
      <c r="BH239" s="25"/>
      <c r="BI239" s="25"/>
      <c r="BJ239" s="25"/>
      <c r="BK239" s="25"/>
      <c r="BL239" s="25"/>
      <c r="BM239" s="25"/>
      <c r="BN239" s="25"/>
      <c r="BO239" s="25"/>
      <c r="BP239" s="131"/>
      <c r="BQ239" s="24"/>
      <c r="BR239" s="11"/>
    </row>
    <row r="240" spans="1:70" ht="12.75">
      <c r="A240" s="1" t="str">
        <f t="shared" si="6"/>
        <v>GG15-Carrico-10</v>
      </c>
      <c r="B240" s="20" t="s">
        <v>651</v>
      </c>
      <c r="C240" s="20" t="s">
        <v>1230</v>
      </c>
      <c r="D240" s="20" t="s">
        <v>652</v>
      </c>
      <c r="E240" s="21" t="s">
        <v>1341</v>
      </c>
      <c r="F240" s="114">
        <v>12495</v>
      </c>
      <c r="G240" s="21" t="s">
        <v>1333</v>
      </c>
      <c r="H240" s="46" t="s">
        <v>992</v>
      </c>
      <c r="J240" s="139">
        <v>340101</v>
      </c>
      <c r="K240" s="4">
        <v>340101</v>
      </c>
      <c r="L240" s="4">
        <f>(12*(QUOTIENT(K240,10000)-31))+MOD(QUOTIENT(K240,100),100)+MOD(K240,100)-1</f>
        <v>37</v>
      </c>
      <c r="M240" s="1">
        <f t="shared" si="8"/>
        <v>3401</v>
      </c>
      <c r="T240" s="11"/>
      <c r="U240" s="11"/>
      <c r="V240" s="11"/>
      <c r="W240" s="59"/>
      <c r="X240" s="11"/>
      <c r="Y240" s="11"/>
      <c r="Z240" s="11"/>
      <c r="AV240" s="51"/>
      <c r="BB240" s="11"/>
      <c r="BC240" s="11"/>
      <c r="BP240" s="79"/>
      <c r="BQ240" s="11"/>
      <c r="BR240" s="11"/>
    </row>
    <row r="241" spans="1:70" ht="12.75">
      <c r="A241" s="5" t="str">
        <f t="shared" si="6"/>
        <v>GG15-Huff-11</v>
      </c>
      <c r="B241" s="20" t="s">
        <v>508</v>
      </c>
      <c r="C241" s="20" t="s">
        <v>1230</v>
      </c>
      <c r="D241" s="20" t="s">
        <v>820</v>
      </c>
      <c r="E241" s="21" t="s">
        <v>86</v>
      </c>
      <c r="F241" s="114">
        <v>13085</v>
      </c>
      <c r="G241" s="21" t="s">
        <v>1333</v>
      </c>
      <c r="H241" s="46" t="s">
        <v>993</v>
      </c>
      <c r="J241" s="139">
        <v>340602</v>
      </c>
      <c r="K241" s="4">
        <v>340702</v>
      </c>
      <c r="L241" s="4">
        <f>(12*(QUOTIENT(K241,10000)-31))+MOD(QUOTIENT(K241,100),100)+MOD(K241,100)-1</f>
        <v>44</v>
      </c>
      <c r="M241" s="1">
        <f t="shared" si="8"/>
        <v>3408</v>
      </c>
      <c r="T241" s="11"/>
      <c r="U241" s="11"/>
      <c r="V241" s="11"/>
      <c r="W241" s="59"/>
      <c r="X241" s="11"/>
      <c r="Y241" s="11"/>
      <c r="Z241" s="11"/>
      <c r="AV241" s="11"/>
      <c r="BB241" s="40"/>
      <c r="BC241" s="51"/>
      <c r="BD241" s="41"/>
      <c r="BP241" s="79"/>
      <c r="BQ241" s="11"/>
      <c r="BR241" s="11"/>
    </row>
    <row r="242" spans="1:70" ht="12.75">
      <c r="A242" s="1" t="str">
        <f t="shared" si="6"/>
        <v>GG16-Bergstralh-02</v>
      </c>
      <c r="B242" s="20" t="s">
        <v>523</v>
      </c>
      <c r="C242" s="20" t="s">
        <v>1230</v>
      </c>
      <c r="D242" s="20" t="s">
        <v>524</v>
      </c>
      <c r="E242" s="21" t="s">
        <v>1348</v>
      </c>
      <c r="F242" s="114">
        <v>6739</v>
      </c>
      <c r="G242" s="21" t="s">
        <v>1347</v>
      </c>
      <c r="H242" s="46" t="s">
        <v>984</v>
      </c>
      <c r="J242" s="139">
        <v>340301</v>
      </c>
      <c r="K242" s="4">
        <v>340301</v>
      </c>
      <c r="L242" s="4">
        <f>(12*(QUOTIENT(K242,10000)-31))+MOD(QUOTIENT(K242,100),100)+MOD(K242,100)-1</f>
        <v>39</v>
      </c>
      <c r="M242" s="1">
        <f t="shared" si="8"/>
        <v>3403</v>
      </c>
      <c r="T242" s="11"/>
      <c r="U242" s="11"/>
      <c r="V242" s="11"/>
      <c r="W242" s="59"/>
      <c r="X242" s="11"/>
      <c r="Y242" s="11"/>
      <c r="Z242" s="11"/>
      <c r="AX242" s="51"/>
      <c r="BB242" s="11"/>
      <c r="BC242" s="11"/>
      <c r="BP242" s="79"/>
      <c r="BQ242" s="11"/>
      <c r="BR242" s="11"/>
    </row>
    <row r="243" spans="1:83" ht="12.75">
      <c r="A243" s="1" t="str">
        <f t="shared" si="6"/>
        <v>GG16-Howard-02</v>
      </c>
      <c r="B243" s="20" t="s">
        <v>746</v>
      </c>
      <c r="C243" s="20" t="s">
        <v>1230</v>
      </c>
      <c r="D243" s="20" t="s">
        <v>747</v>
      </c>
      <c r="E243" s="21" t="s">
        <v>1349</v>
      </c>
      <c r="F243" s="114">
        <v>4333</v>
      </c>
      <c r="G243" s="21" t="s">
        <v>1347</v>
      </c>
      <c r="H243" s="46" t="s">
        <v>984</v>
      </c>
      <c r="J243" s="139">
        <v>360112</v>
      </c>
      <c r="K243" s="4">
        <v>360112</v>
      </c>
      <c r="L243" s="4">
        <f>(12*(QUOTIENT(K243,10000)-31))+MOD(QUOTIENT(K243,100),100)+MOD(K243,100)-1</f>
        <v>72</v>
      </c>
      <c r="M243" s="1">
        <f t="shared" si="8"/>
        <v>3612</v>
      </c>
      <c r="T243" s="11"/>
      <c r="U243" s="11"/>
      <c r="V243" s="11"/>
      <c r="W243" s="59"/>
      <c r="X243" s="11"/>
      <c r="Y243" s="11"/>
      <c r="Z243" s="11"/>
      <c r="BB243" s="11"/>
      <c r="BC243" s="11"/>
      <c r="BP243" s="79"/>
      <c r="BQ243" s="11"/>
      <c r="BR243" s="11"/>
      <c r="BT243" s="11"/>
      <c r="BU243" s="11"/>
      <c r="BV243" s="11"/>
      <c r="BW243" s="11"/>
      <c r="BX243" s="11"/>
      <c r="BY243" s="11"/>
      <c r="BZ243" s="11"/>
      <c r="CA243" s="11"/>
      <c r="CB243" s="11"/>
      <c r="CC243" s="11"/>
      <c r="CD243" s="11"/>
      <c r="CE243" s="66"/>
    </row>
    <row r="244" spans="1:70" ht="12.75">
      <c r="A244" s="1" t="str">
        <f t="shared" si="6"/>
        <v>GG16-DeMarce-03</v>
      </c>
      <c r="B244" s="20" t="s">
        <v>554</v>
      </c>
      <c r="C244" s="20" t="s">
        <v>1230</v>
      </c>
      <c r="D244" s="20" t="s">
        <v>555</v>
      </c>
      <c r="E244" s="21" t="s">
        <v>1350</v>
      </c>
      <c r="F244" s="114">
        <v>2281</v>
      </c>
      <c r="G244" s="21" t="s">
        <v>1347</v>
      </c>
      <c r="H244" s="46" t="s">
        <v>985</v>
      </c>
      <c r="J244" s="139">
        <v>340801</v>
      </c>
      <c r="K244" s="4">
        <v>341001</v>
      </c>
      <c r="L244" s="4">
        <f>(12*(QUOTIENT(K244,10000)-31))+MOD(QUOTIENT(K244,100),100)+MOD(K244,100)-1</f>
        <v>46</v>
      </c>
      <c r="M244" s="1">
        <f t="shared" si="8"/>
        <v>3410</v>
      </c>
      <c r="T244" s="11"/>
      <c r="U244" s="11"/>
      <c r="V244" s="11"/>
      <c r="W244" s="59"/>
      <c r="X244" s="11"/>
      <c r="Y244" s="11"/>
      <c r="Z244" s="11"/>
      <c r="BB244" s="11"/>
      <c r="BC244" s="23"/>
      <c r="BD244" s="25"/>
      <c r="BE244" s="24"/>
      <c r="BP244" s="79"/>
      <c r="BQ244" s="11"/>
      <c r="BR244" s="11"/>
    </row>
    <row r="245" spans="1:70" ht="12.75">
      <c r="A245" s="1" t="str">
        <f t="shared" si="6"/>
        <v>GG16-Huff-04</v>
      </c>
      <c r="B245" s="20" t="s">
        <v>508</v>
      </c>
      <c r="C245" s="20" t="s">
        <v>1230</v>
      </c>
      <c r="D245" s="20" t="s">
        <v>820</v>
      </c>
      <c r="E245" s="21" t="s">
        <v>1351</v>
      </c>
      <c r="F245" s="114">
        <v>2537</v>
      </c>
      <c r="G245" s="21" t="s">
        <v>1347</v>
      </c>
      <c r="H245" s="46" t="s">
        <v>986</v>
      </c>
      <c r="J245" s="139">
        <v>340501</v>
      </c>
      <c r="K245" s="4">
        <v>340501</v>
      </c>
      <c r="L245" s="4">
        <f>(12*(QUOTIENT(K245,10000)-31))+MOD(QUOTIENT(K245,100),100)+MOD(K245,100)-1</f>
        <v>41</v>
      </c>
      <c r="M245" s="1">
        <f t="shared" si="8"/>
        <v>3405</v>
      </c>
      <c r="T245" s="11"/>
      <c r="U245" s="11"/>
      <c r="V245" s="11"/>
      <c r="W245" s="59"/>
      <c r="X245" s="11"/>
      <c r="Y245" s="11"/>
      <c r="Z245" s="11"/>
      <c r="AZ245" s="51"/>
      <c r="BB245" s="11"/>
      <c r="BC245" s="11"/>
      <c r="BP245" s="79"/>
      <c r="BQ245" s="11"/>
      <c r="BR245" s="11"/>
    </row>
    <row r="246" spans="1:70" ht="12.75">
      <c r="A246" s="1" t="str">
        <f t="shared" si="6"/>
        <v>GG16-Sakalucks-05</v>
      </c>
      <c r="B246" s="20" t="s">
        <v>8</v>
      </c>
      <c r="C246" s="20" t="s">
        <v>1230</v>
      </c>
      <c r="D246" s="20" t="s">
        <v>1352</v>
      </c>
      <c r="E246" s="21" t="s">
        <v>3</v>
      </c>
      <c r="F246" s="114">
        <v>12970</v>
      </c>
      <c r="G246" s="21" t="s">
        <v>1347</v>
      </c>
      <c r="H246" s="46" t="s">
        <v>987</v>
      </c>
      <c r="J246" s="139">
        <v>341101</v>
      </c>
      <c r="K246" s="4">
        <v>341101</v>
      </c>
      <c r="L246" s="4">
        <f>(12*(QUOTIENT(K246,10000)-31))+MOD(QUOTIENT(K246,100),100)+MOD(K246,100)-1</f>
        <v>47</v>
      </c>
      <c r="M246" s="1">
        <f t="shared" si="8"/>
        <v>3411</v>
      </c>
      <c r="T246" s="11"/>
      <c r="U246" s="11"/>
      <c r="V246" s="11"/>
      <c r="W246" s="59"/>
      <c r="X246" s="11"/>
      <c r="Y246" s="11"/>
      <c r="Z246" s="11"/>
      <c r="BB246" s="11"/>
      <c r="BC246" s="11"/>
      <c r="BF246" s="51"/>
      <c r="BP246" s="79"/>
      <c r="BQ246" s="11"/>
      <c r="BR246" s="11"/>
    </row>
    <row r="247" spans="1:70" ht="12.75">
      <c r="A247" s="1" t="str">
        <f t="shared" si="6"/>
        <v>GG16-Offord-06</v>
      </c>
      <c r="B247" s="20" t="s">
        <v>545</v>
      </c>
      <c r="C247" s="20" t="s">
        <v>1230</v>
      </c>
      <c r="D247" s="20" t="s">
        <v>546</v>
      </c>
      <c r="E247" s="21" t="s">
        <v>4</v>
      </c>
      <c r="F247" s="114">
        <v>4122</v>
      </c>
      <c r="G247" s="21" t="s">
        <v>1347</v>
      </c>
      <c r="H247" s="46" t="s">
        <v>988</v>
      </c>
      <c r="J247" s="139">
        <v>340301</v>
      </c>
      <c r="K247" s="4">
        <v>340301</v>
      </c>
      <c r="L247" s="4">
        <f>(12*(QUOTIENT(K247,10000)-31))+MOD(QUOTIENT(K247,100),100)+MOD(K247,100)-1</f>
        <v>39</v>
      </c>
      <c r="M247" s="1">
        <f t="shared" si="8"/>
        <v>3403</v>
      </c>
      <c r="T247" s="11"/>
      <c r="U247" s="11"/>
      <c r="V247" s="11"/>
      <c r="W247" s="59"/>
      <c r="X247" s="11"/>
      <c r="Y247" s="11"/>
      <c r="Z247" s="11"/>
      <c r="AX247" s="51"/>
      <c r="BB247" s="11"/>
      <c r="BC247" s="11"/>
      <c r="BP247" s="79"/>
      <c r="BQ247" s="11"/>
      <c r="BR247" s="11"/>
    </row>
    <row r="248" spans="1:70" ht="12.75">
      <c r="A248" s="1" t="str">
        <f t="shared" si="6"/>
        <v>GG16-Vance-07</v>
      </c>
      <c r="B248" s="20" t="s">
        <v>1236</v>
      </c>
      <c r="C248" s="20" t="s">
        <v>1230</v>
      </c>
      <c r="D248" s="20" t="s">
        <v>1237</v>
      </c>
      <c r="E248" s="21" t="s">
        <v>5</v>
      </c>
      <c r="F248" s="114">
        <v>12865</v>
      </c>
      <c r="G248" s="21" t="s">
        <v>1347</v>
      </c>
      <c r="H248" s="46" t="s">
        <v>989</v>
      </c>
      <c r="J248" s="139">
        <v>341001</v>
      </c>
      <c r="K248" s="4">
        <v>341001</v>
      </c>
      <c r="L248" s="4">
        <f>(12*(QUOTIENT(K248,10000)-31))+MOD(QUOTIENT(K248,100),100)+MOD(K248,100)-1</f>
        <v>46</v>
      </c>
      <c r="M248" s="1">
        <f t="shared" si="8"/>
        <v>3410</v>
      </c>
      <c r="T248" s="11"/>
      <c r="U248" s="11"/>
      <c r="V248" s="11"/>
      <c r="W248" s="59"/>
      <c r="X248" s="11"/>
      <c r="Y248" s="11"/>
      <c r="Z248" s="11"/>
      <c r="BB248" s="11"/>
      <c r="BC248" s="11"/>
      <c r="BE248" s="51"/>
      <c r="BP248" s="79"/>
      <c r="BQ248" s="11"/>
      <c r="BR248" s="11"/>
    </row>
    <row r="249" spans="1:70" ht="12.75">
      <c r="A249" s="1" t="str">
        <f t="shared" si="6"/>
        <v>GG16-Cooper-08</v>
      </c>
      <c r="B249" s="20" t="s">
        <v>741</v>
      </c>
      <c r="C249" s="20" t="s">
        <v>1230</v>
      </c>
      <c r="D249" s="20" t="s">
        <v>742</v>
      </c>
      <c r="E249" s="21" t="s">
        <v>6</v>
      </c>
      <c r="F249" s="114">
        <v>10150</v>
      </c>
      <c r="G249" s="21" t="s">
        <v>1347</v>
      </c>
      <c r="H249" s="46" t="s">
        <v>990</v>
      </c>
      <c r="J249" s="139">
        <v>340401</v>
      </c>
      <c r="K249" s="4">
        <v>340904</v>
      </c>
      <c r="L249" s="4">
        <f>(12*(QUOTIENT(K249,10000)-31))+MOD(QUOTIENT(K249,100),100)+MOD(K249,100)-1</f>
        <v>48</v>
      </c>
      <c r="M249" s="1">
        <f t="shared" si="8"/>
        <v>3412</v>
      </c>
      <c r="T249" s="11"/>
      <c r="U249" s="11"/>
      <c r="V249" s="11"/>
      <c r="W249" s="59"/>
      <c r="X249" s="11"/>
      <c r="Y249" s="11"/>
      <c r="Z249" s="11"/>
      <c r="AY249" s="23"/>
      <c r="BB249" s="11"/>
      <c r="BC249" s="11"/>
      <c r="BP249" s="79"/>
      <c r="BQ249" s="11"/>
      <c r="BR249" s="11"/>
    </row>
    <row r="250" spans="1:70" ht="12.75">
      <c r="A250" s="1" t="str">
        <f t="shared" si="6"/>
        <v>GG16-Carrico-09</v>
      </c>
      <c r="B250" s="20" t="s">
        <v>651</v>
      </c>
      <c r="C250" s="20" t="s">
        <v>1230</v>
      </c>
      <c r="D250" s="20" t="s">
        <v>652</v>
      </c>
      <c r="E250" s="21" t="s">
        <v>7</v>
      </c>
      <c r="F250" s="114">
        <v>15748</v>
      </c>
      <c r="G250" s="21" t="s">
        <v>1347</v>
      </c>
      <c r="H250" s="46" t="s">
        <v>991</v>
      </c>
      <c r="J250" s="139">
        <v>340101</v>
      </c>
      <c r="K250" s="4">
        <v>340201</v>
      </c>
      <c r="L250" s="4">
        <f>(12*(QUOTIENT(K250,10000)-31))+MOD(QUOTIENT(K250,100),100)+MOD(K250,100)-1</f>
        <v>38</v>
      </c>
      <c r="M250" s="1">
        <f t="shared" si="8"/>
        <v>3402</v>
      </c>
      <c r="T250" s="11"/>
      <c r="U250" s="11"/>
      <c r="V250" s="11"/>
      <c r="W250" s="59"/>
      <c r="X250" s="11"/>
      <c r="Y250" s="11"/>
      <c r="Z250" s="11"/>
      <c r="AV250" s="23"/>
      <c r="BB250" s="11"/>
      <c r="BC250" s="11"/>
      <c r="BP250" s="79"/>
      <c r="BQ250" s="11"/>
      <c r="BR250" s="11"/>
    </row>
    <row r="251" spans="1:62" ht="12.75">
      <c r="A251" s="1" t="str">
        <f t="shared" si="6"/>
        <v>GG17-Flint-01</v>
      </c>
      <c r="B251" s="20" t="s">
        <v>515</v>
      </c>
      <c r="C251" s="20" t="s">
        <v>1230</v>
      </c>
      <c r="D251" s="20" t="s">
        <v>516</v>
      </c>
      <c r="E251" s="21" t="s">
        <v>53</v>
      </c>
      <c r="F251" s="112">
        <v>2749</v>
      </c>
      <c r="G251" s="21" t="s">
        <v>48</v>
      </c>
      <c r="H251" s="46" t="s">
        <v>983</v>
      </c>
      <c r="J251" s="139">
        <v>341102</v>
      </c>
      <c r="K251" s="139">
        <v>341102</v>
      </c>
      <c r="L251" s="4">
        <f>(12*(QUOTIENT(K251,10000)-31))+MOD(QUOTIENT(K251,100),100)+MOD(K251,100)-1</f>
        <v>48</v>
      </c>
      <c r="M251" s="1">
        <f t="shared" si="8"/>
        <v>3412</v>
      </c>
      <c r="BF251" s="51"/>
      <c r="BG251" s="51"/>
      <c r="BH251" s="11"/>
      <c r="BI251" s="11"/>
      <c r="BJ251" s="11"/>
    </row>
    <row r="252" spans="1:64" ht="12.75">
      <c r="A252" s="1" t="str">
        <f t="shared" si="6"/>
        <v>GG17-Flint-02</v>
      </c>
      <c r="B252" s="20" t="s">
        <v>515</v>
      </c>
      <c r="C252" s="20" t="s">
        <v>1230</v>
      </c>
      <c r="D252" s="20" t="s">
        <v>516</v>
      </c>
      <c r="E252" s="21" t="s">
        <v>54</v>
      </c>
      <c r="F252" s="112">
        <v>3055</v>
      </c>
      <c r="G252" s="21" t="s">
        <v>48</v>
      </c>
      <c r="H252" s="46" t="s">
        <v>984</v>
      </c>
      <c r="J252" s="139">
        <v>341102</v>
      </c>
      <c r="K252" s="139">
        <v>341102</v>
      </c>
      <c r="L252" s="4">
        <f>(12*(QUOTIENT(K252,10000)-31))+MOD(QUOTIENT(K252,100),100)+MOD(K252,100)-1</f>
        <v>48</v>
      </c>
      <c r="M252" s="1">
        <f t="shared" si="8"/>
        <v>3412</v>
      </c>
      <c r="BF252" s="51"/>
      <c r="BG252" s="83"/>
      <c r="BL252" s="11"/>
    </row>
    <row r="253" spans="1:55" ht="12.75">
      <c r="A253" s="1" t="str">
        <f t="shared" si="6"/>
        <v>GG17-Huff-03</v>
      </c>
      <c r="B253" s="20" t="s">
        <v>508</v>
      </c>
      <c r="C253" s="20" t="s">
        <v>1230</v>
      </c>
      <c r="D253" s="20" t="s">
        <v>820</v>
      </c>
      <c r="E253" s="21" t="s">
        <v>33</v>
      </c>
      <c r="F253" s="112">
        <v>10000</v>
      </c>
      <c r="G253" s="21" t="s">
        <v>48</v>
      </c>
      <c r="H253" s="46" t="s">
        <v>985</v>
      </c>
      <c r="J253" s="139">
        <v>320306</v>
      </c>
      <c r="K253" s="4">
        <v>340306</v>
      </c>
      <c r="L253" s="4">
        <f>(12*(QUOTIENT(K253,10000)-31))+MOD(QUOTIENT(K253,100),100)+MOD(K253,100)-1</f>
        <v>44</v>
      </c>
      <c r="M253" s="1">
        <f t="shared" si="8"/>
        <v>3408</v>
      </c>
      <c r="Z253" s="40"/>
      <c r="AA253" s="40"/>
      <c r="AB253" s="40"/>
      <c r="AC253" s="40"/>
      <c r="AD253" s="40"/>
      <c r="AE253" s="40"/>
      <c r="AF253" s="25"/>
      <c r="AG253" s="25"/>
      <c r="AH253" s="25"/>
      <c r="AI253" s="64"/>
      <c r="AJ253" s="25"/>
      <c r="AK253" s="25"/>
      <c r="AL253" s="25"/>
      <c r="AM253" s="25"/>
      <c r="AN253" s="25"/>
      <c r="AO253" s="25"/>
      <c r="AP253" s="25"/>
      <c r="AQ253" s="25"/>
      <c r="AR253" s="25"/>
      <c r="AS253" s="25"/>
      <c r="AT253" s="25"/>
      <c r="AU253" s="64"/>
      <c r="AV253" s="25"/>
      <c r="AW253" s="25"/>
      <c r="AX253" s="41"/>
      <c r="AY253" s="41"/>
      <c r="AZ253" s="41"/>
      <c r="BA253" s="41"/>
      <c r="BB253" s="41"/>
      <c r="BC253" s="41"/>
    </row>
    <row r="254" spans="1:62" ht="12.75">
      <c r="A254" s="1" t="str">
        <f t="shared" si="6"/>
        <v>GG17-DeMarce-04</v>
      </c>
      <c r="B254" s="20" t="s">
        <v>554</v>
      </c>
      <c r="C254" s="20" t="s">
        <v>1230</v>
      </c>
      <c r="D254" s="20" t="s">
        <v>555</v>
      </c>
      <c r="E254" s="21" t="s">
        <v>34</v>
      </c>
      <c r="F254" s="112">
        <v>1231</v>
      </c>
      <c r="G254" s="21" t="s">
        <v>48</v>
      </c>
      <c r="H254" s="46" t="s">
        <v>986</v>
      </c>
      <c r="J254" s="139">
        <v>350301</v>
      </c>
      <c r="K254" s="4">
        <v>350301</v>
      </c>
      <c r="L254" s="4">
        <f>(12*(QUOTIENT(K254,10000)-31))+MOD(QUOTIENT(K254,100),100)+MOD(K254,100)-1</f>
        <v>51</v>
      </c>
      <c r="M254" s="1">
        <f t="shared" si="8"/>
        <v>3503</v>
      </c>
      <c r="BJ254" s="51"/>
    </row>
    <row r="255" spans="1:59" ht="12.75">
      <c r="A255" s="1" t="str">
        <f t="shared" si="6"/>
        <v>GG17-Offord-05</v>
      </c>
      <c r="B255" s="20" t="s">
        <v>545</v>
      </c>
      <c r="C255" s="20" t="s">
        <v>1230</v>
      </c>
      <c r="D255" s="20" t="s">
        <v>35</v>
      </c>
      <c r="E255" s="21" t="s">
        <v>36</v>
      </c>
      <c r="F255" s="112">
        <v>6177</v>
      </c>
      <c r="G255" s="21" t="s">
        <v>48</v>
      </c>
      <c r="H255" s="46" t="s">
        <v>987</v>
      </c>
      <c r="J255" s="139">
        <v>330112</v>
      </c>
      <c r="K255" s="4">
        <v>340112</v>
      </c>
      <c r="L255" s="4">
        <f>(12*(QUOTIENT(K255,10000)-31))+MOD(QUOTIENT(K255,100),100)+MOD(K255,100)-1</f>
        <v>48</v>
      </c>
      <c r="M255" s="1">
        <f t="shared" si="8"/>
        <v>3412</v>
      </c>
      <c r="AJ255" s="40"/>
      <c r="AK255" s="40"/>
      <c r="AL255" s="40"/>
      <c r="AM255" s="40"/>
      <c r="AN255" s="40"/>
      <c r="AO255" s="40"/>
      <c r="AP255" s="40"/>
      <c r="AQ255" s="40"/>
      <c r="AR255" s="40"/>
      <c r="AS255" s="40"/>
      <c r="AT255" s="40"/>
      <c r="AU255" s="108"/>
      <c r="AV255" s="41"/>
      <c r="AW255" s="41"/>
      <c r="AX255" s="41"/>
      <c r="AY255" s="41"/>
      <c r="AZ255" s="41"/>
      <c r="BA255" s="41"/>
      <c r="BB255" s="41"/>
      <c r="BC255" s="41"/>
      <c r="BD255" s="41"/>
      <c r="BE255" s="41"/>
      <c r="BF255" s="41"/>
      <c r="BG255" s="109"/>
    </row>
    <row r="256" spans="1:44" ht="12.75">
      <c r="A256" s="1" t="str">
        <f t="shared" si="6"/>
        <v>GG17-Roesch-06</v>
      </c>
      <c r="B256" s="20" t="s">
        <v>37</v>
      </c>
      <c r="C256" s="20" t="s">
        <v>1230</v>
      </c>
      <c r="D256" s="20" t="s">
        <v>38</v>
      </c>
      <c r="E256" s="21" t="s">
        <v>39</v>
      </c>
      <c r="F256" s="112">
        <v>3489</v>
      </c>
      <c r="G256" s="21" t="s">
        <v>48</v>
      </c>
      <c r="H256" s="46" t="s">
        <v>988</v>
      </c>
      <c r="J256" s="139">
        <v>330901</v>
      </c>
      <c r="K256" s="4">
        <v>330901</v>
      </c>
      <c r="L256" s="4">
        <f>(12*(QUOTIENT(K256,10000)-31))+MOD(QUOTIENT(K256,100),100)+MOD(K256,100)-1</f>
        <v>33</v>
      </c>
      <c r="M256" s="1">
        <f t="shared" si="8"/>
        <v>3309</v>
      </c>
      <c r="AB256" s="11"/>
      <c r="AR256" s="51"/>
    </row>
    <row r="257" spans="1:73" ht="12.75">
      <c r="A257" s="1" t="str">
        <f t="shared" si="6"/>
        <v>GG17-Howard-07</v>
      </c>
      <c r="B257" s="20" t="s">
        <v>746</v>
      </c>
      <c r="C257" s="20" t="s">
        <v>1230</v>
      </c>
      <c r="D257" s="20" t="s">
        <v>747</v>
      </c>
      <c r="E257" s="21" t="s">
        <v>40</v>
      </c>
      <c r="F257" s="112">
        <v>2404</v>
      </c>
      <c r="G257" s="21" t="s">
        <v>48</v>
      </c>
      <c r="H257" s="46" t="s">
        <v>989</v>
      </c>
      <c r="J257" s="139">
        <v>320501</v>
      </c>
      <c r="K257" s="4">
        <v>351203</v>
      </c>
      <c r="L257" s="4">
        <f>(12*(QUOTIENT(K257,10000)-31))+MOD(QUOTIENT(K257,100),100)+MOD(K257,100)-1</f>
        <v>62</v>
      </c>
      <c r="M257" s="1">
        <f t="shared" si="8"/>
        <v>3514</v>
      </c>
      <c r="AB257" s="23"/>
      <c r="AC257" s="25"/>
      <c r="AD257" s="25"/>
      <c r="AE257" s="25"/>
      <c r="AF257" s="25"/>
      <c r="AG257" s="25"/>
      <c r="AH257" s="25"/>
      <c r="AI257" s="64"/>
      <c r="AJ257" s="25"/>
      <c r="AK257" s="25"/>
      <c r="AL257" s="25"/>
      <c r="AM257" s="25"/>
      <c r="AN257" s="25"/>
      <c r="AO257" s="25"/>
      <c r="AP257" s="25"/>
      <c r="AQ257" s="25"/>
      <c r="AR257" s="25"/>
      <c r="AS257" s="25"/>
      <c r="AT257" s="25"/>
      <c r="AU257" s="64"/>
      <c r="AV257" s="25"/>
      <c r="AW257" s="25"/>
      <c r="AX257" s="25"/>
      <c r="AY257" s="25"/>
      <c r="AZ257" s="25"/>
      <c r="BA257" s="25"/>
      <c r="BB257" s="25"/>
      <c r="BC257" s="25"/>
      <c r="BD257" s="25"/>
      <c r="BE257" s="25"/>
      <c r="BF257" s="25"/>
      <c r="BG257" s="64"/>
      <c r="BH257" s="25"/>
      <c r="BI257" s="25"/>
      <c r="BJ257" s="25"/>
      <c r="BK257" s="25"/>
      <c r="BL257" s="25"/>
      <c r="BM257" s="25"/>
      <c r="BN257" s="25"/>
      <c r="BO257" s="25"/>
      <c r="BP257" s="25"/>
      <c r="BQ257" s="25"/>
      <c r="BR257" s="25"/>
      <c r="BS257" s="109"/>
      <c r="BT257" s="41"/>
      <c r="BU257" s="41"/>
    </row>
    <row r="258" spans="1:52" ht="12.75">
      <c r="A258" s="1" t="str">
        <f t="shared" si="6"/>
        <v>GG17-Cooper-08</v>
      </c>
      <c r="B258" s="20" t="s">
        <v>741</v>
      </c>
      <c r="C258" s="20" t="s">
        <v>1230</v>
      </c>
      <c r="D258" s="20" t="s">
        <v>742</v>
      </c>
      <c r="E258" s="21" t="s">
        <v>41</v>
      </c>
      <c r="F258" s="112">
        <v>4514</v>
      </c>
      <c r="G258" s="21" t="s">
        <v>48</v>
      </c>
      <c r="H258" s="46" t="s">
        <v>990</v>
      </c>
      <c r="J258" s="139">
        <v>340303</v>
      </c>
      <c r="K258" s="4">
        <v>340303</v>
      </c>
      <c r="L258" s="4">
        <f>(12*(QUOTIENT(K258,10000)-31))+MOD(QUOTIENT(K258,100),100)+MOD(K258,100)-1</f>
        <v>41</v>
      </c>
      <c r="M258" s="1">
        <f t="shared" si="8"/>
        <v>3405</v>
      </c>
      <c r="AX258" s="51"/>
      <c r="AY258" s="51"/>
      <c r="AZ258" s="51"/>
    </row>
    <row r="259" spans="1:55" ht="12.75">
      <c r="A259" s="1" t="str">
        <f t="shared" si="6"/>
        <v>GG17-Huston-09</v>
      </c>
      <c r="B259" s="20" t="s">
        <v>520</v>
      </c>
      <c r="C259" s="20" t="s">
        <v>1230</v>
      </c>
      <c r="D259" s="20" t="s">
        <v>521</v>
      </c>
      <c r="E259" s="21" t="s">
        <v>42</v>
      </c>
      <c r="F259" s="112">
        <v>2004</v>
      </c>
      <c r="G259" s="21" t="s">
        <v>48</v>
      </c>
      <c r="H259" s="46" t="s">
        <v>991</v>
      </c>
      <c r="J259" s="139">
        <v>340603</v>
      </c>
      <c r="K259" s="4">
        <v>340603</v>
      </c>
      <c r="L259" s="4">
        <f>(12*(QUOTIENT(K259,10000)-31))+MOD(QUOTIENT(K259,100),100)+MOD(K259,100)-1</f>
        <v>44</v>
      </c>
      <c r="M259" s="1">
        <f t="shared" si="8"/>
        <v>3408</v>
      </c>
      <c r="BA259" s="51"/>
      <c r="BB259" s="51"/>
      <c r="BC259" s="51"/>
    </row>
    <row r="260" spans="1:66" ht="12.75">
      <c r="A260" s="1" t="str">
        <f t="shared" si="6"/>
        <v>GG17-Robison-10</v>
      </c>
      <c r="B260" s="20" t="s">
        <v>620</v>
      </c>
      <c r="C260" s="20" t="s">
        <v>1230</v>
      </c>
      <c r="D260" s="20" t="s">
        <v>621</v>
      </c>
      <c r="E260" s="21" t="s">
        <v>43</v>
      </c>
      <c r="F260" s="112">
        <v>10469</v>
      </c>
      <c r="G260" s="21" t="s">
        <v>48</v>
      </c>
      <c r="H260" s="46" t="s">
        <v>992</v>
      </c>
      <c r="J260" s="139">
        <v>350501</v>
      </c>
      <c r="K260" s="4">
        <v>350701</v>
      </c>
      <c r="L260" s="4">
        <f>(12*(QUOTIENT(K260,10000)-31))+MOD(QUOTIENT(K260,100),100)+MOD(K260,100)-1</f>
        <v>55</v>
      </c>
      <c r="M260" s="1">
        <f t="shared" si="8"/>
        <v>3507</v>
      </c>
      <c r="BL260" s="23"/>
      <c r="BM260" s="25"/>
      <c r="BN260" s="24"/>
    </row>
    <row r="261" spans="1:51" ht="12.75">
      <c r="A261" s="1" t="str">
        <f aca="true" t="shared" si="9" ref="A261:A324">TRIM(G261)&amp;"-"&amp;B261&amp;"-"&amp;H261</f>
        <v>GG17-Carrico-11</v>
      </c>
      <c r="B261" s="20" t="s">
        <v>651</v>
      </c>
      <c r="C261" s="20" t="s">
        <v>1230</v>
      </c>
      <c r="D261" s="20" t="s">
        <v>652</v>
      </c>
      <c r="E261" s="21" t="s">
        <v>44</v>
      </c>
      <c r="F261" s="112">
        <v>12720</v>
      </c>
      <c r="G261" s="21" t="s">
        <v>48</v>
      </c>
      <c r="H261" s="46" t="s">
        <v>993</v>
      </c>
      <c r="J261" s="139">
        <v>340301</v>
      </c>
      <c r="K261" s="4">
        <v>340401</v>
      </c>
      <c r="L261" s="4">
        <f>(12*(QUOTIENT(K261,10000)-31))+MOD(QUOTIENT(K261,100),100)+MOD(K261,100)-1</f>
        <v>40</v>
      </c>
      <c r="M261" s="1">
        <f t="shared" si="8"/>
        <v>3404</v>
      </c>
      <c r="AX261" s="23"/>
      <c r="AY261" s="24"/>
    </row>
    <row r="262" spans="1:16" ht="12.75">
      <c r="A262" s="1" t="str">
        <f t="shared" si="9"/>
        <v>GG17-Johnson-12</v>
      </c>
      <c r="B262" s="20" t="s">
        <v>45</v>
      </c>
      <c r="C262" s="20" t="s">
        <v>1230</v>
      </c>
      <c r="D262" s="20" t="s">
        <v>46</v>
      </c>
      <c r="E262" s="21" t="s">
        <v>47</v>
      </c>
      <c r="F262" s="112">
        <v>9800</v>
      </c>
      <c r="G262" s="21" t="s">
        <v>48</v>
      </c>
      <c r="H262" s="46" t="s">
        <v>994</v>
      </c>
      <c r="J262" s="139">
        <v>310501.25</v>
      </c>
      <c r="K262" s="4">
        <v>310501.29</v>
      </c>
      <c r="L262" s="4">
        <f>(12*(QUOTIENT(K262,10000)-31))+MOD(QUOTIENT(K262,100),100)+MOD(K262,100)-1</f>
        <v>5.289999999979045</v>
      </c>
      <c r="M262" s="1">
        <f t="shared" si="8"/>
        <v>3105.289999999979</v>
      </c>
      <c r="O262" s="138" t="s">
        <v>32</v>
      </c>
      <c r="P262" s="24"/>
    </row>
    <row r="263" spans="1:46" ht="12.75">
      <c r="A263" s="1" t="str">
        <f t="shared" si="9"/>
        <v>GG18-Roesch-1</v>
      </c>
      <c r="B263" s="20" t="s">
        <v>37</v>
      </c>
      <c r="C263" s="20" t="s">
        <v>1230</v>
      </c>
      <c r="D263" s="20" t="s">
        <v>38</v>
      </c>
      <c r="E263" s="21" t="s">
        <v>73</v>
      </c>
      <c r="F263" s="112">
        <v>5146</v>
      </c>
      <c r="G263" s="21" t="s">
        <v>76</v>
      </c>
      <c r="H263" s="46" t="s">
        <v>77</v>
      </c>
      <c r="J263" s="139">
        <v>331002</v>
      </c>
      <c r="K263" s="4">
        <v>331002</v>
      </c>
      <c r="L263" s="4">
        <f>(12*(QUOTIENT(K263,10000)-31))+MOD(QUOTIENT(K263,100),100)+MOD(K263,100)-1</f>
        <v>35</v>
      </c>
      <c r="M263" s="1">
        <f t="shared" si="8"/>
        <v>3311</v>
      </c>
      <c r="O263" s="79"/>
      <c r="P263" s="11"/>
      <c r="AS263" s="51"/>
      <c r="AT263" s="51"/>
    </row>
    <row r="264" spans="1:62" ht="12.75">
      <c r="A264" s="1" t="str">
        <f t="shared" si="9"/>
        <v>GG18-DeMarce-2</v>
      </c>
      <c r="B264" s="20" t="s">
        <v>554</v>
      </c>
      <c r="C264" s="20" t="s">
        <v>1230</v>
      </c>
      <c r="D264" s="20" t="s">
        <v>555</v>
      </c>
      <c r="E264" s="21" t="s">
        <v>62</v>
      </c>
      <c r="F264" s="112">
        <v>2040</v>
      </c>
      <c r="G264" s="21" t="s">
        <v>76</v>
      </c>
      <c r="H264" s="46" t="s">
        <v>78</v>
      </c>
      <c r="J264" s="139">
        <v>350101</v>
      </c>
      <c r="K264" s="4">
        <v>350301</v>
      </c>
      <c r="L264" s="4">
        <f>(12*(QUOTIENT(K264,10000)-31))+MOD(QUOTIENT(K264,100),100)+MOD(K264,100)-1</f>
        <v>51</v>
      </c>
      <c r="M264" s="1">
        <f t="shared" si="8"/>
        <v>3503</v>
      </c>
      <c r="O264" s="79"/>
      <c r="P264" s="11"/>
      <c r="BH264" s="23"/>
      <c r="BI264" s="25"/>
      <c r="BJ264" s="24"/>
    </row>
    <row r="265" spans="1:66" ht="12.75">
      <c r="A265" s="1" t="str">
        <f t="shared" si="9"/>
        <v>GG18-Badillo-3</v>
      </c>
      <c r="B265" s="20" t="s">
        <v>75</v>
      </c>
      <c r="C265" s="20" t="s">
        <v>1230</v>
      </c>
      <c r="D265" s="20" t="s">
        <v>74</v>
      </c>
      <c r="E265" s="21" t="s">
        <v>68</v>
      </c>
      <c r="F265" s="112">
        <v>6004</v>
      </c>
      <c r="G265" s="21" t="s">
        <v>76</v>
      </c>
      <c r="H265" s="46" t="s">
        <v>79</v>
      </c>
      <c r="J265" s="139">
        <v>331201</v>
      </c>
      <c r="K265" s="4">
        <v>350701</v>
      </c>
      <c r="L265" s="4">
        <f>(12*(QUOTIENT(K265,10000)-31))+MOD(QUOTIENT(K265,100),100)+MOD(K265,100)-1</f>
        <v>55</v>
      </c>
      <c r="M265" s="1">
        <f t="shared" si="8"/>
        <v>3507</v>
      </c>
      <c r="O265" s="79"/>
      <c r="P265" s="11"/>
      <c r="AU265" s="67"/>
      <c r="AV265" s="25"/>
      <c r="AW265" s="25"/>
      <c r="AX265" s="25"/>
      <c r="AY265" s="25"/>
      <c r="AZ265" s="25"/>
      <c r="BA265" s="25"/>
      <c r="BB265" s="25"/>
      <c r="BC265" s="25"/>
      <c r="BD265" s="25"/>
      <c r="BE265" s="25"/>
      <c r="BF265" s="25"/>
      <c r="BG265" s="64"/>
      <c r="BH265" s="25"/>
      <c r="BI265" s="25"/>
      <c r="BJ265" s="25"/>
      <c r="BK265" s="25"/>
      <c r="BL265" s="25"/>
      <c r="BM265" s="25"/>
      <c r="BN265" s="24"/>
    </row>
    <row r="266" spans="1:55" ht="12.75">
      <c r="A266" s="1" t="str">
        <f t="shared" si="9"/>
        <v>GG18-Zeek-4</v>
      </c>
      <c r="B266" s="20" t="s">
        <v>530</v>
      </c>
      <c r="C266" s="20" t="s">
        <v>1230</v>
      </c>
      <c r="D266" s="20" t="s">
        <v>531</v>
      </c>
      <c r="E266" s="21" t="s">
        <v>66</v>
      </c>
      <c r="F266" s="112">
        <v>5215</v>
      </c>
      <c r="G266" s="21" t="s">
        <v>76</v>
      </c>
      <c r="H266" s="46" t="s">
        <v>80</v>
      </c>
      <c r="J266" s="139">
        <v>340603</v>
      </c>
      <c r="K266" s="4">
        <v>340603</v>
      </c>
      <c r="L266" s="4">
        <f>(12*(QUOTIENT(K266,10000)-31))+MOD(QUOTIENT(K266,100),100)+MOD(K266,100)-1</f>
        <v>44</v>
      </c>
      <c r="M266" s="1">
        <f t="shared" si="8"/>
        <v>3408</v>
      </c>
      <c r="O266" s="79"/>
      <c r="P266" s="11"/>
      <c r="BA266" s="51"/>
      <c r="BB266" s="51"/>
      <c r="BC266" s="51"/>
    </row>
    <row r="267" spans="1:52" ht="12.75">
      <c r="A267" s="1" t="str">
        <f t="shared" si="9"/>
        <v>GG18-Offord-5</v>
      </c>
      <c r="B267" s="20" t="s">
        <v>545</v>
      </c>
      <c r="C267" s="20" t="s">
        <v>1230</v>
      </c>
      <c r="D267" s="20" t="s">
        <v>546</v>
      </c>
      <c r="E267" s="21" t="s">
        <v>67</v>
      </c>
      <c r="F267" s="112">
        <v>7329</v>
      </c>
      <c r="G267" s="21" t="s">
        <v>76</v>
      </c>
      <c r="H267" s="46" t="s">
        <v>81</v>
      </c>
      <c r="J267" s="139">
        <v>340501</v>
      </c>
      <c r="K267" s="4">
        <v>340501</v>
      </c>
      <c r="L267" s="4">
        <f>(12*(QUOTIENT(K267,10000)-31))+MOD(QUOTIENT(K267,100),100)+MOD(K267,100)-1</f>
        <v>41</v>
      </c>
      <c r="M267" s="1">
        <f t="shared" si="8"/>
        <v>3405</v>
      </c>
      <c r="O267" s="79"/>
      <c r="P267" s="11"/>
      <c r="AZ267" s="51"/>
    </row>
    <row r="268" spans="1:59" ht="12.75">
      <c r="A268" s="1" t="str">
        <f t="shared" si="9"/>
        <v>GG18-Howard-6</v>
      </c>
      <c r="B268" s="20" t="s">
        <v>746</v>
      </c>
      <c r="C268" s="20" t="s">
        <v>1230</v>
      </c>
      <c r="D268" s="20" t="s">
        <v>747</v>
      </c>
      <c r="E268" s="21" t="s">
        <v>69</v>
      </c>
      <c r="F268" s="112">
        <v>2331</v>
      </c>
      <c r="G268" s="21" t="s">
        <v>76</v>
      </c>
      <c r="H268" s="46" t="s">
        <v>82</v>
      </c>
      <c r="J268" s="139">
        <v>340112</v>
      </c>
      <c r="K268" s="4">
        <v>340112</v>
      </c>
      <c r="L268" s="4">
        <f>(12*(QUOTIENT(K268,10000)-31))+MOD(QUOTIENT(K268,100),100)+MOD(K268,100)-1</f>
        <v>48</v>
      </c>
      <c r="M268" s="1">
        <f aca="true" t="shared" si="10" ref="M268:M299">INT(K268/100)+(100*INT((MOD(K268,100)-1)/12))+MOD(MOD(K268,100)-1,12)</f>
        <v>3412</v>
      </c>
      <c r="O268" s="79"/>
      <c r="P268" s="11"/>
      <c r="AV268" s="51"/>
      <c r="AW268" s="51"/>
      <c r="AX268" s="51"/>
      <c r="AY268" s="51"/>
      <c r="AZ268" s="51"/>
      <c r="BA268" s="51"/>
      <c r="BB268" s="51"/>
      <c r="BC268" s="51"/>
      <c r="BD268" s="51"/>
      <c r="BE268" s="51"/>
      <c r="BF268" s="51"/>
      <c r="BG268" s="83"/>
    </row>
    <row r="269" spans="1:68" ht="12.75">
      <c r="A269" s="1" t="str">
        <f t="shared" si="9"/>
        <v>GG18-Huff-7</v>
      </c>
      <c r="B269" s="20" t="s">
        <v>508</v>
      </c>
      <c r="C269" s="20" t="s">
        <v>1230</v>
      </c>
      <c r="D269" s="20" t="s">
        <v>820</v>
      </c>
      <c r="E269" s="21" t="s">
        <v>70</v>
      </c>
      <c r="F269" s="112">
        <v>10634</v>
      </c>
      <c r="G269" s="21" t="s">
        <v>76</v>
      </c>
      <c r="H269" s="46" t="s">
        <v>83</v>
      </c>
      <c r="J269" s="139">
        <v>340701</v>
      </c>
      <c r="K269" s="4">
        <v>350802</v>
      </c>
      <c r="L269" s="4">
        <f>(12*(QUOTIENT(K269,10000)-31))+MOD(QUOTIENT(K269,100),100)+MOD(K269,100)-1</f>
        <v>57</v>
      </c>
      <c r="M269" s="1">
        <f t="shared" si="10"/>
        <v>3509</v>
      </c>
      <c r="O269" s="79"/>
      <c r="P269" s="11"/>
      <c r="BB269" s="23"/>
      <c r="BC269" s="25"/>
      <c r="BD269" s="25"/>
      <c r="BE269" s="25"/>
      <c r="BF269" s="25"/>
      <c r="BG269" s="64"/>
      <c r="BH269" s="25"/>
      <c r="BI269" s="25"/>
      <c r="BJ269" s="25"/>
      <c r="BK269" s="25"/>
      <c r="BL269" s="25"/>
      <c r="BM269" s="25"/>
      <c r="BN269" s="25"/>
      <c r="BO269" s="41"/>
      <c r="BP269" s="41"/>
    </row>
    <row r="270" spans="1:62" ht="12.75">
      <c r="A270" s="1" t="str">
        <f t="shared" si="9"/>
        <v>GG18-Cooper-8</v>
      </c>
      <c r="B270" s="20" t="s">
        <v>741</v>
      </c>
      <c r="C270" s="20" t="s">
        <v>1230</v>
      </c>
      <c r="D270" s="20" t="s">
        <v>742</v>
      </c>
      <c r="E270" s="21" t="s">
        <v>71</v>
      </c>
      <c r="F270" s="112">
        <v>8979</v>
      </c>
      <c r="G270" s="21" t="s">
        <v>76</v>
      </c>
      <c r="H270" s="46" t="s">
        <v>84</v>
      </c>
      <c r="J270" s="139">
        <v>340705</v>
      </c>
      <c r="K270" s="4">
        <v>350202</v>
      </c>
      <c r="L270" s="4">
        <f>(12*(QUOTIENT(K270,10000)-31))+MOD(QUOTIENT(K270,100),100)+MOD(K270,100)-1</f>
        <v>51</v>
      </c>
      <c r="M270" s="1">
        <f t="shared" si="10"/>
        <v>3503</v>
      </c>
      <c r="O270" s="79"/>
      <c r="P270" s="11"/>
      <c r="BB270" s="40"/>
      <c r="BC270" s="40"/>
      <c r="BD270" s="40"/>
      <c r="BE270" s="40"/>
      <c r="BF270" s="40"/>
      <c r="BG270" s="64"/>
      <c r="BH270" s="25"/>
      <c r="BI270" s="41"/>
      <c r="BJ270" s="41"/>
    </row>
    <row r="271" spans="1:54" ht="12.75">
      <c r="A271" s="1" t="str">
        <f t="shared" si="9"/>
        <v>GG18-Carrico-9</v>
      </c>
      <c r="B271" s="20" t="s">
        <v>651</v>
      </c>
      <c r="C271" s="20" t="s">
        <v>1230</v>
      </c>
      <c r="D271" s="20" t="s">
        <v>652</v>
      </c>
      <c r="E271" s="21" t="s">
        <v>72</v>
      </c>
      <c r="F271" s="112">
        <v>11460</v>
      </c>
      <c r="G271" s="21" t="s">
        <v>76</v>
      </c>
      <c r="H271" s="46" t="s">
        <v>85</v>
      </c>
      <c r="J271" s="139">
        <v>340401</v>
      </c>
      <c r="K271" s="4">
        <v>340701</v>
      </c>
      <c r="L271" s="4">
        <f>(12*(QUOTIENT(K271,10000)-31))+MOD(QUOTIENT(K271,100),100)+MOD(K271,100)-1</f>
        <v>43</v>
      </c>
      <c r="M271" s="1">
        <f t="shared" si="10"/>
        <v>3407</v>
      </c>
      <c r="O271" s="79"/>
      <c r="P271" s="11"/>
      <c r="AY271" s="23"/>
      <c r="AZ271" s="25"/>
      <c r="BA271" s="25"/>
      <c r="BB271" s="24"/>
    </row>
    <row r="272" spans="1:84" ht="12.75">
      <c r="A272" s="1" t="str">
        <f t="shared" si="9"/>
        <v>GG19-Flint-01</v>
      </c>
      <c r="B272" s="20" t="s">
        <v>515</v>
      </c>
      <c r="C272" s="20" t="s">
        <v>1230</v>
      </c>
      <c r="D272" s="20" t="s">
        <v>516</v>
      </c>
      <c r="E272" s="20" t="s">
        <v>106</v>
      </c>
      <c r="F272" s="1">
        <v>2831</v>
      </c>
      <c r="G272" s="20" t="s">
        <v>98</v>
      </c>
      <c r="H272" s="46" t="s">
        <v>983</v>
      </c>
      <c r="J272" s="139">
        <v>341102</v>
      </c>
      <c r="K272" s="4">
        <v>341102</v>
      </c>
      <c r="L272" s="4">
        <f>(12*(QUOTIENT(K272,10000)-31))+MOD(QUOTIENT(K272,100),100)+MOD(K272,100)-1</f>
        <v>48</v>
      </c>
      <c r="M272" s="1">
        <f t="shared" si="10"/>
        <v>3412</v>
      </c>
      <c r="T272" s="11"/>
      <c r="U272" s="11"/>
      <c r="V272" s="11"/>
      <c r="W272" s="59"/>
      <c r="X272" s="11"/>
      <c r="Y272" s="11"/>
      <c r="Z272" s="11"/>
      <c r="BB272" s="11"/>
      <c r="BC272" s="11"/>
      <c r="BF272" s="51"/>
      <c r="BG272" s="83"/>
      <c r="BP272" s="79"/>
      <c r="BQ272" s="11"/>
      <c r="BR272" s="11"/>
      <c r="BS272" s="66"/>
      <c r="BT272" s="11"/>
      <c r="BU272" s="11"/>
      <c r="BV272" s="11"/>
      <c r="BW272" s="11"/>
      <c r="BX272" s="11"/>
      <c r="BY272" s="11"/>
      <c r="BZ272" s="11"/>
      <c r="CA272" s="11"/>
      <c r="CB272" s="11"/>
      <c r="CC272" s="11"/>
      <c r="CD272" s="11"/>
      <c r="CE272" s="66"/>
      <c r="CF272" s="145"/>
    </row>
    <row r="273" spans="1:84" ht="12.75">
      <c r="A273" s="1" t="str">
        <f t="shared" si="9"/>
        <v>GG19-Flint-02</v>
      </c>
      <c r="B273" s="20" t="s">
        <v>515</v>
      </c>
      <c r="C273" s="20" t="s">
        <v>1230</v>
      </c>
      <c r="D273" s="20" t="s">
        <v>516</v>
      </c>
      <c r="E273" s="20" t="s">
        <v>107</v>
      </c>
      <c r="F273" s="114">
        <v>3073</v>
      </c>
      <c r="G273" s="21" t="s">
        <v>98</v>
      </c>
      <c r="H273" s="46" t="s">
        <v>984</v>
      </c>
      <c r="J273" s="139">
        <v>341102</v>
      </c>
      <c r="K273" s="4">
        <v>341102</v>
      </c>
      <c r="L273" s="4">
        <f>(12*(QUOTIENT(K273,10000)-31))+MOD(QUOTIENT(K273,100),100)+MOD(K273,100)-1</f>
        <v>48</v>
      </c>
      <c r="M273" s="1">
        <f t="shared" si="10"/>
        <v>3412</v>
      </c>
      <c r="T273" s="11"/>
      <c r="U273" s="11"/>
      <c r="V273" s="11"/>
      <c r="W273" s="59"/>
      <c r="X273" s="11"/>
      <c r="Y273" s="11"/>
      <c r="Z273" s="11"/>
      <c r="BB273" s="11"/>
      <c r="BC273" s="11"/>
      <c r="BF273" s="51"/>
      <c r="BG273" s="83"/>
      <c r="BP273" s="79"/>
      <c r="BQ273" s="11"/>
      <c r="BR273" s="11"/>
      <c r="BS273" s="66"/>
      <c r="BT273" s="11"/>
      <c r="BU273" s="11"/>
      <c r="BV273" s="11"/>
      <c r="BW273" s="11"/>
      <c r="BX273" s="11"/>
      <c r="BY273" s="11"/>
      <c r="BZ273" s="11"/>
      <c r="CA273" s="11"/>
      <c r="CB273" s="11"/>
      <c r="CC273" s="11"/>
      <c r="CD273" s="11"/>
      <c r="CE273" s="66"/>
      <c r="CF273" s="145"/>
    </row>
    <row r="274" spans="1:84" ht="12.75">
      <c r="A274" s="1" t="str">
        <f t="shared" si="9"/>
        <v>GG19-Offord-03</v>
      </c>
      <c r="B274" s="20" t="s">
        <v>545</v>
      </c>
      <c r="C274" s="20" t="s">
        <v>1230</v>
      </c>
      <c r="D274" s="20" t="s">
        <v>546</v>
      </c>
      <c r="E274" s="21" t="s">
        <v>97</v>
      </c>
      <c r="F274" s="114">
        <v>6433</v>
      </c>
      <c r="G274" s="21" t="s">
        <v>98</v>
      </c>
      <c r="H274" s="46" t="s">
        <v>985</v>
      </c>
      <c r="J274" s="139">
        <v>350702</v>
      </c>
      <c r="K274" s="4">
        <v>350802</v>
      </c>
      <c r="L274" s="4">
        <f>(12*(QUOTIENT(K274,10000)-31))+MOD(QUOTIENT(K274,100),100)+MOD(K274,100)-1</f>
        <v>57</v>
      </c>
      <c r="M274" s="1">
        <f t="shared" si="10"/>
        <v>3509</v>
      </c>
      <c r="T274" s="11"/>
      <c r="U274" s="11"/>
      <c r="V274" s="11"/>
      <c r="W274" s="59"/>
      <c r="X274" s="11"/>
      <c r="Y274" s="11"/>
      <c r="Z274" s="11"/>
      <c r="BB274" s="11"/>
      <c r="BC274" s="11"/>
      <c r="BN274" s="40"/>
      <c r="BO274" s="51"/>
      <c r="BP274" s="42"/>
      <c r="BQ274" s="11"/>
      <c r="BR274" s="11"/>
      <c r="BS274" s="66"/>
      <c r="BT274" s="11"/>
      <c r="BU274" s="11"/>
      <c r="BV274" s="11"/>
      <c r="BW274" s="11"/>
      <c r="BX274" s="11"/>
      <c r="BY274" s="11"/>
      <c r="BZ274" s="11"/>
      <c r="CA274" s="11"/>
      <c r="CB274" s="11"/>
      <c r="CC274" s="11"/>
      <c r="CD274" s="11"/>
      <c r="CE274" s="66"/>
      <c r="CF274" s="145"/>
    </row>
    <row r="275" spans="1:84" ht="12.75">
      <c r="A275" s="1" t="str">
        <f t="shared" si="9"/>
        <v>GG19-Cooper-04</v>
      </c>
      <c r="B275" s="20" t="s">
        <v>741</v>
      </c>
      <c r="C275" s="20" t="s">
        <v>1230</v>
      </c>
      <c r="D275" s="20" t="s">
        <v>742</v>
      </c>
      <c r="E275" s="21" t="s">
        <v>99</v>
      </c>
      <c r="F275" s="114">
        <v>11663</v>
      </c>
      <c r="G275" s="21" t="s">
        <v>98</v>
      </c>
      <c r="H275" s="46" t="s">
        <v>986</v>
      </c>
      <c r="J275" s="139">
        <v>340901</v>
      </c>
      <c r="K275" s="4">
        <v>341002</v>
      </c>
      <c r="L275" s="4">
        <f>(12*(QUOTIENT(K275,10000)-31))+MOD(QUOTIENT(K275,100),100)+MOD(K275,100)-1</f>
        <v>47</v>
      </c>
      <c r="M275" s="1">
        <f t="shared" si="10"/>
        <v>3411</v>
      </c>
      <c r="T275" s="11"/>
      <c r="U275" s="11"/>
      <c r="V275" s="11"/>
      <c r="W275" s="59"/>
      <c r="X275" s="11"/>
      <c r="Y275" s="11"/>
      <c r="Z275" s="11"/>
      <c r="BB275" s="11"/>
      <c r="BC275" s="11"/>
      <c r="BD275" s="23"/>
      <c r="BE275" s="41"/>
      <c r="BF275" s="41"/>
      <c r="BP275" s="79"/>
      <c r="BQ275" s="11"/>
      <c r="BR275" s="11"/>
      <c r="BS275" s="66"/>
      <c r="BT275" s="11"/>
      <c r="BU275" s="11"/>
      <c r="BV275" s="11"/>
      <c r="BW275" s="11"/>
      <c r="BX275" s="11"/>
      <c r="BY275" s="11"/>
      <c r="BZ275" s="11"/>
      <c r="CA275" s="11"/>
      <c r="CB275" s="11"/>
      <c r="CC275" s="11"/>
      <c r="CD275" s="11"/>
      <c r="CE275" s="66"/>
      <c r="CF275" s="145"/>
    </row>
    <row r="276" spans="1:84" ht="12.75">
      <c r="A276" s="1" t="str">
        <f t="shared" si="9"/>
        <v>GG19-Howard-05</v>
      </c>
      <c r="B276" s="20" t="s">
        <v>746</v>
      </c>
      <c r="C276" s="20" t="s">
        <v>1230</v>
      </c>
      <c r="D276" s="20" t="s">
        <v>100</v>
      </c>
      <c r="E276" s="21" t="s">
        <v>101</v>
      </c>
      <c r="F276" s="114">
        <v>3056</v>
      </c>
      <c r="G276" s="21" t="s">
        <v>98</v>
      </c>
      <c r="H276" s="46" t="s">
        <v>987</v>
      </c>
      <c r="J276" s="139">
        <v>351203</v>
      </c>
      <c r="K276" s="4">
        <v>351203</v>
      </c>
      <c r="L276" s="4">
        <f>(12*(QUOTIENT(K276,10000)-31))+MOD(QUOTIENT(K276,100),100)+MOD(K276,100)-1</f>
        <v>62</v>
      </c>
      <c r="M276" s="1">
        <f t="shared" si="10"/>
        <v>3514</v>
      </c>
      <c r="T276" s="11"/>
      <c r="U276" s="11"/>
      <c r="V276" s="11"/>
      <c r="W276" s="59"/>
      <c r="X276" s="11"/>
      <c r="Y276" s="11"/>
      <c r="Z276" s="11"/>
      <c r="BB276" s="11"/>
      <c r="BC276" s="11"/>
      <c r="BP276" s="79"/>
      <c r="BQ276" s="11"/>
      <c r="BR276" s="11"/>
      <c r="BS276" s="83"/>
      <c r="BT276" s="51"/>
      <c r="BU276" s="51"/>
      <c r="BV276" s="11"/>
      <c r="BW276" s="11"/>
      <c r="BX276" s="11"/>
      <c r="BY276" s="11"/>
      <c r="BZ276" s="11"/>
      <c r="CA276" s="11"/>
      <c r="CB276" s="11"/>
      <c r="CC276" s="11"/>
      <c r="CD276" s="11"/>
      <c r="CE276" s="66"/>
      <c r="CF276" s="145"/>
    </row>
    <row r="277" spans="1:84" ht="12.75">
      <c r="A277" s="1" t="str">
        <f t="shared" si="9"/>
        <v>GG19-Huston-06</v>
      </c>
      <c r="B277" s="20" t="s">
        <v>520</v>
      </c>
      <c r="C277" s="20" t="s">
        <v>1230</v>
      </c>
      <c r="D277" s="20" t="s">
        <v>521</v>
      </c>
      <c r="E277" s="21" t="s">
        <v>102</v>
      </c>
      <c r="F277" s="114">
        <v>2801</v>
      </c>
      <c r="G277" s="21" t="s">
        <v>98</v>
      </c>
      <c r="H277" s="46" t="s">
        <v>988</v>
      </c>
      <c r="J277" s="139">
        <v>341104</v>
      </c>
      <c r="K277" s="4">
        <v>341104</v>
      </c>
      <c r="L277" s="4">
        <f>(12*(QUOTIENT(K277,10000)-31))+MOD(QUOTIENT(K277,100),100)+MOD(K277,100)-1</f>
        <v>50</v>
      </c>
      <c r="M277" s="1">
        <f t="shared" si="10"/>
        <v>3414</v>
      </c>
      <c r="T277" s="11"/>
      <c r="U277" s="11"/>
      <c r="V277" s="11"/>
      <c r="W277" s="59"/>
      <c r="X277" s="11"/>
      <c r="Y277" s="11"/>
      <c r="Z277" s="11"/>
      <c r="BB277" s="11"/>
      <c r="BC277" s="11"/>
      <c r="BF277" s="51"/>
      <c r="BG277" s="83"/>
      <c r="BH277" s="51"/>
      <c r="BI277" s="51"/>
      <c r="BP277" s="79"/>
      <c r="BQ277" s="11"/>
      <c r="BR277" s="11"/>
      <c r="BS277" s="66"/>
      <c r="BT277" s="11"/>
      <c r="BU277" s="11"/>
      <c r="BV277" s="11"/>
      <c r="BW277" s="11"/>
      <c r="BX277" s="11"/>
      <c r="BY277" s="11"/>
      <c r="BZ277" s="11"/>
      <c r="CA277" s="11"/>
      <c r="CB277" s="11"/>
      <c r="CC277" s="11"/>
      <c r="CD277" s="11"/>
      <c r="CE277" s="66"/>
      <c r="CF277" s="145"/>
    </row>
    <row r="278" spans="1:84" ht="12.75">
      <c r="A278" s="1" t="str">
        <f t="shared" si="9"/>
        <v>GG19-Huff-07</v>
      </c>
      <c r="B278" s="20" t="s">
        <v>508</v>
      </c>
      <c r="C278" s="20" t="s">
        <v>1230</v>
      </c>
      <c r="D278" s="20" t="s">
        <v>820</v>
      </c>
      <c r="E278" s="21" t="s">
        <v>103</v>
      </c>
      <c r="F278" s="114">
        <v>9509</v>
      </c>
      <c r="G278" s="21" t="s">
        <v>98</v>
      </c>
      <c r="H278" s="46" t="s">
        <v>989</v>
      </c>
      <c r="J278" s="139">
        <v>340112</v>
      </c>
      <c r="K278" s="4">
        <v>340112</v>
      </c>
      <c r="L278" s="4">
        <f>(12*(QUOTIENT(K278,10000)-31))+MOD(QUOTIENT(K278,100),100)+MOD(K278,100)-1</f>
        <v>48</v>
      </c>
      <c r="M278" s="1">
        <f t="shared" si="10"/>
        <v>3412</v>
      </c>
      <c r="T278" s="11"/>
      <c r="U278" s="11"/>
      <c r="V278" s="11"/>
      <c r="W278" s="59"/>
      <c r="X278" s="11"/>
      <c r="Y278" s="11"/>
      <c r="Z278" s="11"/>
      <c r="AV278" s="51"/>
      <c r="AW278" s="51"/>
      <c r="AX278" s="51"/>
      <c r="AY278" s="51"/>
      <c r="AZ278" s="51"/>
      <c r="BA278" s="51"/>
      <c r="BB278" s="51"/>
      <c r="BC278" s="51"/>
      <c r="BD278" s="51"/>
      <c r="BE278" s="51"/>
      <c r="BF278" s="51"/>
      <c r="BG278" s="51"/>
      <c r="BP278" s="79"/>
      <c r="BQ278" s="11"/>
      <c r="BR278" s="11"/>
      <c r="BS278" s="66"/>
      <c r="BT278" s="11"/>
      <c r="BU278" s="11"/>
      <c r="BV278" s="11"/>
      <c r="BW278" s="11"/>
      <c r="BX278" s="11"/>
      <c r="BY278" s="11"/>
      <c r="BZ278" s="11"/>
      <c r="CA278" s="11"/>
      <c r="CB278" s="11"/>
      <c r="CC278" s="11"/>
      <c r="CD278" s="11"/>
      <c r="CE278" s="66"/>
      <c r="CF278" s="145"/>
    </row>
    <row r="279" spans="1:84" ht="12.75">
      <c r="A279" s="1" t="str">
        <f t="shared" si="9"/>
        <v>GG19-Hughes-08</v>
      </c>
      <c r="B279" s="20" t="s">
        <v>564</v>
      </c>
      <c r="C279" s="20" t="s">
        <v>1230</v>
      </c>
      <c r="D279" s="20" t="s">
        <v>565</v>
      </c>
      <c r="E279" s="21" t="s">
        <v>104</v>
      </c>
      <c r="F279" s="114">
        <v>8821</v>
      </c>
      <c r="G279" s="21" t="s">
        <v>98</v>
      </c>
      <c r="H279" s="46" t="s">
        <v>990</v>
      </c>
      <c r="J279" s="139">
        <v>310901</v>
      </c>
      <c r="K279" s="4">
        <v>320901</v>
      </c>
      <c r="L279" s="4">
        <f>(12*(QUOTIENT(K279,10000)-31))+MOD(QUOTIENT(K279,100),100)+MOD(K279,100)-1</f>
        <v>21</v>
      </c>
      <c r="M279" s="1">
        <f t="shared" si="10"/>
        <v>3209</v>
      </c>
      <c r="T279" s="23"/>
      <c r="U279" s="25"/>
      <c r="V279" s="25"/>
      <c r="W279" s="104"/>
      <c r="X279" s="25"/>
      <c r="Y279" s="25"/>
      <c r="Z279" s="25"/>
      <c r="AA279" s="25"/>
      <c r="AB279" s="25"/>
      <c r="AC279" s="25"/>
      <c r="AD279" s="25"/>
      <c r="AE279" s="25"/>
      <c r="AF279" s="24"/>
      <c r="BB279" s="11"/>
      <c r="BC279" s="11"/>
      <c r="BG279" s="1"/>
      <c r="BP279" s="79"/>
      <c r="BQ279" s="11"/>
      <c r="BR279" s="11"/>
      <c r="BS279" s="66"/>
      <c r="BT279" s="11"/>
      <c r="BU279" s="11"/>
      <c r="BV279" s="11"/>
      <c r="BW279" s="11"/>
      <c r="BX279" s="11"/>
      <c r="BY279" s="11"/>
      <c r="BZ279" s="11"/>
      <c r="CA279" s="11"/>
      <c r="CB279" s="11"/>
      <c r="CC279" s="11"/>
      <c r="CD279" s="11"/>
      <c r="CE279" s="66"/>
      <c r="CF279" s="145"/>
    </row>
    <row r="280" spans="1:84" ht="12.75">
      <c r="A280" s="1" t="str">
        <f t="shared" si="9"/>
        <v>GG19-Carrico-09</v>
      </c>
      <c r="B280" s="20" t="s">
        <v>651</v>
      </c>
      <c r="C280" s="20" t="s">
        <v>1230</v>
      </c>
      <c r="D280" s="20" t="s">
        <v>652</v>
      </c>
      <c r="E280" s="21" t="s">
        <v>105</v>
      </c>
      <c r="F280" s="114">
        <v>13991</v>
      </c>
      <c r="G280" s="21" t="s">
        <v>98</v>
      </c>
      <c r="H280" s="46" t="s">
        <v>991</v>
      </c>
      <c r="J280" s="139">
        <v>340701</v>
      </c>
      <c r="K280" s="4">
        <v>341001</v>
      </c>
      <c r="L280" s="4">
        <f>(12*(QUOTIENT(K280,10000)-31))+MOD(QUOTIENT(K280,100),100)+MOD(K280,100)-1</f>
        <v>46</v>
      </c>
      <c r="M280" s="1">
        <f t="shared" si="10"/>
        <v>3410</v>
      </c>
      <c r="T280" s="11"/>
      <c r="U280" s="11"/>
      <c r="V280" s="11"/>
      <c r="W280" s="59"/>
      <c r="X280" s="11"/>
      <c r="Y280" s="11"/>
      <c r="Z280" s="11"/>
      <c r="BB280" s="23"/>
      <c r="BC280" s="25"/>
      <c r="BD280" s="25"/>
      <c r="BE280" s="24"/>
      <c r="BP280" s="79"/>
      <c r="BQ280" s="11"/>
      <c r="BR280" s="11"/>
      <c r="BS280" s="66"/>
      <c r="BT280" s="11"/>
      <c r="BU280" s="11"/>
      <c r="BV280" s="11"/>
      <c r="BW280" s="11"/>
      <c r="BX280" s="11"/>
      <c r="BY280" s="11"/>
      <c r="BZ280" s="11"/>
      <c r="CA280" s="11"/>
      <c r="CB280" s="11"/>
      <c r="CC280" s="11"/>
      <c r="CD280" s="11"/>
      <c r="CE280" s="66"/>
      <c r="CF280" s="145"/>
    </row>
    <row r="281" spans="1:84" ht="12.75">
      <c r="A281" s="1" t="str">
        <f t="shared" si="9"/>
        <v>GG20-L'Ecuyer-01</v>
      </c>
      <c r="B281" s="20" t="s">
        <v>124</v>
      </c>
      <c r="C281" s="20" t="s">
        <v>1230</v>
      </c>
      <c r="D281" s="20" t="s">
        <v>114</v>
      </c>
      <c r="E281" s="21" t="s">
        <v>115</v>
      </c>
      <c r="F281" s="114">
        <v>7011</v>
      </c>
      <c r="G281" s="21" t="s">
        <v>52</v>
      </c>
      <c r="H281" s="46" t="s">
        <v>983</v>
      </c>
      <c r="J281" s="139">
        <v>330101</v>
      </c>
      <c r="K281" s="4">
        <v>330402</v>
      </c>
      <c r="L281" s="4">
        <f>(12*(QUOTIENT(K281,10000)-31))+MOD(QUOTIENT(K281,100),100)+MOD(K281,100)-1</f>
        <v>29</v>
      </c>
      <c r="M281" s="1">
        <f t="shared" si="10"/>
        <v>3305</v>
      </c>
      <c r="T281" s="11"/>
      <c r="U281" s="11"/>
      <c r="V281" s="11"/>
      <c r="W281" s="59"/>
      <c r="X281" s="11"/>
      <c r="Y281" s="11"/>
      <c r="Z281" s="11"/>
      <c r="AJ281" s="23"/>
      <c r="AK281" s="25"/>
      <c r="AL281" s="25"/>
      <c r="AM281" s="41"/>
      <c r="AN281" s="41"/>
      <c r="BB281" s="11"/>
      <c r="BC281" s="11"/>
      <c r="BP281" s="79"/>
      <c r="BQ281" s="11"/>
      <c r="BR281" s="11"/>
      <c r="BS281" s="66"/>
      <c r="BT281" s="11"/>
      <c r="BU281" s="11"/>
      <c r="BV281" s="11"/>
      <c r="BW281" s="11"/>
      <c r="BX281" s="11"/>
      <c r="BY281" s="11"/>
      <c r="BZ281" s="11"/>
      <c r="CA281" s="11"/>
      <c r="CB281" s="11"/>
      <c r="CC281" s="11"/>
      <c r="CD281" s="11"/>
      <c r="CE281" s="66"/>
      <c r="CF281" s="145"/>
    </row>
    <row r="282" spans="1:84" ht="12.75">
      <c r="A282" s="1" t="str">
        <f t="shared" si="9"/>
        <v>GG20-Carroll-02</v>
      </c>
      <c r="B282" s="20" t="s">
        <v>1297</v>
      </c>
      <c r="C282" s="20" t="s">
        <v>1230</v>
      </c>
      <c r="D282" s="20" t="s">
        <v>1298</v>
      </c>
      <c r="E282" s="21" t="s">
        <v>116</v>
      </c>
      <c r="F282" s="114">
        <v>8621</v>
      </c>
      <c r="G282" s="21" t="s">
        <v>52</v>
      </c>
      <c r="H282" s="46" t="s">
        <v>984</v>
      </c>
      <c r="J282" s="139">
        <v>350502</v>
      </c>
      <c r="K282" s="4">
        <v>351002</v>
      </c>
      <c r="L282" s="4">
        <f>(12*(QUOTIENT(K282,10000)-31))+MOD(QUOTIENT(K282,100),100)+MOD(K282,100)-1</f>
        <v>59</v>
      </c>
      <c r="M282" s="1">
        <f t="shared" si="10"/>
        <v>3511</v>
      </c>
      <c r="T282" s="11"/>
      <c r="U282" s="11"/>
      <c r="V282" s="11"/>
      <c r="W282" s="59"/>
      <c r="X282" s="11"/>
      <c r="Y282" s="11"/>
      <c r="Z282" s="11"/>
      <c r="BB282" s="11"/>
      <c r="BC282" s="11"/>
      <c r="BL282" s="40"/>
      <c r="BM282" s="40"/>
      <c r="BN282" s="25"/>
      <c r="BO282" s="25"/>
      <c r="BP282" s="131"/>
      <c r="BQ282" s="41"/>
      <c r="BR282" s="41"/>
      <c r="BS282" s="66"/>
      <c r="BT282" s="11"/>
      <c r="BU282" s="11"/>
      <c r="BV282" s="11"/>
      <c r="BW282" s="11"/>
      <c r="BX282" s="11"/>
      <c r="BY282" s="11"/>
      <c r="BZ282" s="11"/>
      <c r="CA282" s="11"/>
      <c r="CB282" s="11"/>
      <c r="CC282" s="11"/>
      <c r="CD282" s="11"/>
      <c r="CE282" s="66"/>
      <c r="CF282" s="145"/>
    </row>
    <row r="283" spans="1:35" ht="12.75">
      <c r="A283" s="1" t="str">
        <f t="shared" si="9"/>
        <v>GG20-Zeek-03</v>
      </c>
      <c r="B283" s="1" t="s">
        <v>641</v>
      </c>
      <c r="C283" s="20" t="s">
        <v>1230</v>
      </c>
      <c r="D283" s="1" t="s">
        <v>642</v>
      </c>
      <c r="E283" s="2" t="s">
        <v>643</v>
      </c>
      <c r="F283" s="112">
        <v>8860</v>
      </c>
      <c r="G283" s="21" t="s">
        <v>52</v>
      </c>
      <c r="H283" s="46" t="s">
        <v>985</v>
      </c>
      <c r="J283" s="139">
        <v>321201</v>
      </c>
      <c r="K283" s="4">
        <v>321201</v>
      </c>
      <c r="L283" s="4">
        <f>(12*(QUOTIENT(K283,10000)-31))+MOD(QUOTIENT(K283,100),100)+MOD(K283,100)-1</f>
        <v>24</v>
      </c>
      <c r="M283" s="1">
        <f t="shared" si="10"/>
        <v>3212</v>
      </c>
      <c r="AI283" s="86"/>
    </row>
    <row r="284" spans="1:90" ht="12.75">
      <c r="A284" s="1" t="str">
        <f t="shared" si="9"/>
        <v>GG20-Robertsson-04</v>
      </c>
      <c r="B284" s="20" t="s">
        <v>125</v>
      </c>
      <c r="C284" s="20" t="s">
        <v>1230</v>
      </c>
      <c r="D284" s="20" t="s">
        <v>117</v>
      </c>
      <c r="E284" s="21" t="s">
        <v>118</v>
      </c>
      <c r="F284" s="114">
        <v>7316</v>
      </c>
      <c r="G284" s="21" t="s">
        <v>52</v>
      </c>
      <c r="H284" s="46" t="s">
        <v>986</v>
      </c>
      <c r="J284" s="139">
        <v>331101</v>
      </c>
      <c r="K284" s="4">
        <v>340701</v>
      </c>
      <c r="L284" s="4">
        <f>(12*(QUOTIENT(K284,10000)-31))+MOD(QUOTIENT(K284,100),100)+MOD(K284,100)-1</f>
        <v>43</v>
      </c>
      <c r="M284" s="1">
        <f t="shared" si="10"/>
        <v>3407</v>
      </c>
      <c r="T284" s="11"/>
      <c r="U284" s="11"/>
      <c r="V284" s="11"/>
      <c r="W284" s="59"/>
      <c r="X284" s="11"/>
      <c r="Y284" s="11"/>
      <c r="Z284" s="11"/>
      <c r="AT284" s="23"/>
      <c r="AU284" s="64"/>
      <c r="AV284" s="25"/>
      <c r="AW284" s="25"/>
      <c r="AX284" s="25"/>
      <c r="AY284" s="25"/>
      <c r="AZ284" s="25"/>
      <c r="BA284" s="25"/>
      <c r="BB284" s="24"/>
      <c r="BC284" s="11"/>
      <c r="BP284" s="79"/>
      <c r="BQ284" s="11"/>
      <c r="BR284" s="11"/>
      <c r="BS284" s="66"/>
      <c r="BT284" s="11"/>
      <c r="BU284" s="11"/>
      <c r="BV284" s="11"/>
      <c r="BW284" s="11"/>
      <c r="BX284" s="11"/>
      <c r="BY284" s="11"/>
      <c r="BZ284" s="11"/>
      <c r="CA284" s="11"/>
      <c r="CB284" s="11"/>
      <c r="CC284" s="11"/>
      <c r="CD284" s="11"/>
      <c r="CE284" s="66"/>
      <c r="CF284" s="145"/>
      <c r="CG284" s="11"/>
      <c r="CH284" s="11"/>
      <c r="CI284" s="11"/>
      <c r="CJ284" s="11"/>
      <c r="CK284" s="11"/>
      <c r="CL284" s="11"/>
    </row>
    <row r="285" spans="1:90" ht="12.75">
      <c r="A285" s="1" t="str">
        <f t="shared" si="9"/>
        <v>GG20-Offord-05</v>
      </c>
      <c r="B285" s="20" t="s">
        <v>545</v>
      </c>
      <c r="C285" s="20" t="s">
        <v>1230</v>
      </c>
      <c r="D285" s="20" t="s">
        <v>546</v>
      </c>
      <c r="E285" s="21" t="s">
        <v>119</v>
      </c>
      <c r="F285" s="114">
        <v>2000</v>
      </c>
      <c r="G285" s="21" t="s">
        <v>52</v>
      </c>
      <c r="H285" s="46" t="s">
        <v>987</v>
      </c>
      <c r="J285" s="139">
        <v>340901</v>
      </c>
      <c r="K285" s="4">
        <v>341001</v>
      </c>
      <c r="L285" s="4">
        <f>(12*(QUOTIENT(K285,10000)-31))+MOD(QUOTIENT(K285,100),100)+MOD(K285,100)-1</f>
        <v>46</v>
      </c>
      <c r="M285" s="1">
        <f t="shared" si="10"/>
        <v>3410</v>
      </c>
      <c r="T285" s="11"/>
      <c r="U285" s="11"/>
      <c r="V285" s="11"/>
      <c r="W285" s="59"/>
      <c r="X285" s="11"/>
      <c r="Y285" s="11"/>
      <c r="Z285" s="11"/>
      <c r="BB285" s="11"/>
      <c r="BC285" s="11"/>
      <c r="BD285" s="23"/>
      <c r="BE285" s="24"/>
      <c r="BP285" s="79"/>
      <c r="BQ285" s="11"/>
      <c r="BR285" s="11"/>
      <c r="BS285" s="66"/>
      <c r="BT285" s="11"/>
      <c r="BU285" s="11"/>
      <c r="BV285" s="11"/>
      <c r="BW285" s="11"/>
      <c r="BX285" s="11"/>
      <c r="BY285" s="11"/>
      <c r="BZ285" s="11"/>
      <c r="CA285" s="11"/>
      <c r="CB285" s="11"/>
      <c r="CC285" s="11"/>
      <c r="CD285" s="11"/>
      <c r="CE285" s="66"/>
      <c r="CF285" s="145"/>
      <c r="CG285" s="11"/>
      <c r="CH285" s="11"/>
      <c r="CI285" s="11"/>
      <c r="CJ285" s="11"/>
      <c r="CK285" s="11"/>
      <c r="CL285" s="11"/>
    </row>
    <row r="286" spans="1:90" ht="12.75">
      <c r="A286" s="1" t="str">
        <f t="shared" si="9"/>
        <v>GG20-Howard-06</v>
      </c>
      <c r="B286" s="20" t="s">
        <v>746</v>
      </c>
      <c r="C286" s="20" t="s">
        <v>1230</v>
      </c>
      <c r="D286" s="20" t="s">
        <v>747</v>
      </c>
      <c r="E286" s="21" t="s">
        <v>120</v>
      </c>
      <c r="F286" s="114">
        <v>1500</v>
      </c>
      <c r="G286" s="21" t="s">
        <v>52</v>
      </c>
      <c r="H286" s="46" t="s">
        <v>988</v>
      </c>
      <c r="J286" s="139">
        <v>350801</v>
      </c>
      <c r="K286" s="4">
        <v>350801</v>
      </c>
      <c r="L286" s="4">
        <f>(12*(QUOTIENT(K286,10000)-31))+MOD(QUOTIENT(K286,100),100)+MOD(K286,100)-1</f>
        <v>56</v>
      </c>
      <c r="M286" s="1">
        <f t="shared" si="10"/>
        <v>3508</v>
      </c>
      <c r="T286" s="11"/>
      <c r="U286" s="11"/>
      <c r="V286" s="11"/>
      <c r="W286" s="59"/>
      <c r="X286" s="11"/>
      <c r="Y286" s="11"/>
      <c r="Z286" s="11"/>
      <c r="BB286" s="11"/>
      <c r="BC286" s="11"/>
      <c r="BO286" s="51"/>
      <c r="BP286" s="79"/>
      <c r="BQ286" s="11"/>
      <c r="BR286" s="11"/>
      <c r="BS286" s="66"/>
      <c r="BT286" s="11"/>
      <c r="BU286" s="11"/>
      <c r="BV286" s="11"/>
      <c r="BW286" s="11"/>
      <c r="BX286" s="11"/>
      <c r="BY286" s="11"/>
      <c r="BZ286" s="11"/>
      <c r="CA286" s="11"/>
      <c r="CB286" s="11"/>
      <c r="CC286" s="11"/>
      <c r="CD286" s="11"/>
      <c r="CE286" s="66"/>
      <c r="CF286" s="145"/>
      <c r="CG286" s="11"/>
      <c r="CH286" s="11"/>
      <c r="CI286" s="11"/>
      <c r="CJ286" s="11"/>
      <c r="CK286" s="11"/>
      <c r="CL286" s="11"/>
    </row>
    <row r="287" spans="1:90" ht="12.75">
      <c r="A287" s="1" t="str">
        <f t="shared" si="9"/>
        <v>GG20-Huff-07</v>
      </c>
      <c r="B287" s="20" t="s">
        <v>508</v>
      </c>
      <c r="C287" s="20" t="s">
        <v>1230</v>
      </c>
      <c r="D287" s="20" t="s">
        <v>820</v>
      </c>
      <c r="E287" s="21" t="s">
        <v>121</v>
      </c>
      <c r="F287" s="114">
        <v>3829</v>
      </c>
      <c r="G287" s="21" t="s">
        <v>52</v>
      </c>
      <c r="H287" s="46" t="s">
        <v>989</v>
      </c>
      <c r="J287" s="139">
        <v>350106</v>
      </c>
      <c r="K287" s="4">
        <v>350106</v>
      </c>
      <c r="L287" s="4">
        <f>(12*(QUOTIENT(K287,10000)-31))+MOD(QUOTIENT(K287,100),100)+MOD(K287,100)-1</f>
        <v>54</v>
      </c>
      <c r="M287" s="1">
        <f t="shared" si="10"/>
        <v>3506</v>
      </c>
      <c r="T287" s="11"/>
      <c r="U287" s="11"/>
      <c r="V287" s="11"/>
      <c r="W287" s="59"/>
      <c r="X287" s="11"/>
      <c r="Y287" s="11"/>
      <c r="Z287" s="11"/>
      <c r="BB287" s="11"/>
      <c r="BC287" s="11"/>
      <c r="BH287" s="51"/>
      <c r="BI287" s="51"/>
      <c r="BJ287" s="51"/>
      <c r="BK287" s="51"/>
      <c r="BL287" s="51"/>
      <c r="BM287" s="51"/>
      <c r="BP287" s="79"/>
      <c r="BQ287" s="11"/>
      <c r="BR287" s="11"/>
      <c r="BS287" s="66"/>
      <c r="BT287" s="11"/>
      <c r="BU287" s="11"/>
      <c r="BV287" s="11"/>
      <c r="BW287" s="11"/>
      <c r="BX287" s="11"/>
      <c r="BY287" s="11"/>
      <c r="BZ287" s="11"/>
      <c r="CA287" s="11"/>
      <c r="CB287" s="11"/>
      <c r="CC287" s="11"/>
      <c r="CD287" s="11"/>
      <c r="CE287" s="66"/>
      <c r="CF287" s="145"/>
      <c r="CG287" s="11"/>
      <c r="CH287" s="11"/>
      <c r="CI287" s="11"/>
      <c r="CJ287" s="11"/>
      <c r="CK287" s="11"/>
      <c r="CL287" s="11"/>
    </row>
    <row r="288" spans="1:90" ht="12.75">
      <c r="A288" s="1" t="str">
        <f t="shared" si="9"/>
        <v>GG20-Carrico-08</v>
      </c>
      <c r="B288" s="20" t="s">
        <v>651</v>
      </c>
      <c r="C288" s="20" t="s">
        <v>1230</v>
      </c>
      <c r="D288" s="20" t="s">
        <v>652</v>
      </c>
      <c r="E288" s="21" t="s">
        <v>122</v>
      </c>
      <c r="F288" s="114">
        <v>13177</v>
      </c>
      <c r="G288" s="21" t="s">
        <v>52</v>
      </c>
      <c r="H288" s="46" t="s">
        <v>990</v>
      </c>
      <c r="J288" s="139">
        <v>341101</v>
      </c>
      <c r="K288" s="4">
        <v>350101</v>
      </c>
      <c r="L288" s="4">
        <f>(12*(QUOTIENT(K288,10000)-31))+MOD(QUOTIENT(K288,100),100)+MOD(K288,100)-1</f>
        <v>49</v>
      </c>
      <c r="M288" s="1">
        <f t="shared" si="10"/>
        <v>3501</v>
      </c>
      <c r="T288" s="11"/>
      <c r="U288" s="11"/>
      <c r="V288" s="11"/>
      <c r="W288" s="59"/>
      <c r="X288" s="11"/>
      <c r="Y288" s="11"/>
      <c r="Z288" s="11"/>
      <c r="BB288" s="11"/>
      <c r="BC288" s="11"/>
      <c r="BF288" s="23"/>
      <c r="BG288" s="64"/>
      <c r="BH288" s="24"/>
      <c r="BP288" s="79"/>
      <c r="BQ288" s="11"/>
      <c r="BR288" s="11"/>
      <c r="BS288" s="66"/>
      <c r="BT288" s="11"/>
      <c r="BU288" s="11"/>
      <c r="BV288" s="11"/>
      <c r="BW288" s="11"/>
      <c r="BX288" s="11"/>
      <c r="BY288" s="11"/>
      <c r="BZ288" s="11"/>
      <c r="CA288" s="11"/>
      <c r="CB288" s="11"/>
      <c r="CC288" s="11"/>
      <c r="CD288" s="11"/>
      <c r="CE288" s="66"/>
      <c r="CF288" s="145"/>
      <c r="CG288" s="11"/>
      <c r="CH288" s="11"/>
      <c r="CI288" s="11"/>
      <c r="CJ288" s="11"/>
      <c r="CK288" s="11"/>
      <c r="CL288" s="11"/>
    </row>
    <row r="289" spans="1:90" ht="12.75">
      <c r="A289" s="1" t="str">
        <f t="shared" si="9"/>
        <v>GG20-Hughes-09</v>
      </c>
      <c r="B289" s="20" t="s">
        <v>564</v>
      </c>
      <c r="C289" s="20" t="s">
        <v>1230</v>
      </c>
      <c r="D289" s="20" t="s">
        <v>565</v>
      </c>
      <c r="E289" s="21" t="s">
        <v>123</v>
      </c>
      <c r="F289" s="114">
        <v>8195</v>
      </c>
      <c r="G289" s="21" t="s">
        <v>52</v>
      </c>
      <c r="H289" s="46" t="s">
        <v>991</v>
      </c>
      <c r="J289" s="139">
        <v>320901</v>
      </c>
      <c r="K289" s="4">
        <v>331101</v>
      </c>
      <c r="L289" s="4">
        <f>(12*(QUOTIENT(K289,10000)-31))+MOD(QUOTIENT(K289,100),100)+MOD(K289,100)-1</f>
        <v>35</v>
      </c>
      <c r="M289" s="1">
        <f t="shared" si="10"/>
        <v>3311</v>
      </c>
      <c r="T289" s="11"/>
      <c r="U289" s="11"/>
      <c r="V289" s="11"/>
      <c r="W289" s="59"/>
      <c r="X289" s="11"/>
      <c r="Y289" s="11"/>
      <c r="Z289" s="11"/>
      <c r="AF289" s="23"/>
      <c r="AG289" s="25"/>
      <c r="AH289" s="25"/>
      <c r="AI289" s="64"/>
      <c r="AJ289" s="25"/>
      <c r="AK289" s="25"/>
      <c r="AL289" s="25"/>
      <c r="AM289" s="25"/>
      <c r="AN289" s="25"/>
      <c r="AO289" s="25"/>
      <c r="AP289" s="25"/>
      <c r="AQ289" s="25"/>
      <c r="AR289" s="25"/>
      <c r="AS289" s="25"/>
      <c r="AT289" s="24"/>
      <c r="BB289" s="11"/>
      <c r="BC289" s="11"/>
      <c r="BP289" s="79"/>
      <c r="BQ289" s="11"/>
      <c r="BR289" s="11"/>
      <c r="BS289" s="66"/>
      <c r="BT289" s="11"/>
      <c r="BU289" s="11"/>
      <c r="BV289" s="11"/>
      <c r="BW289" s="11"/>
      <c r="BX289" s="11"/>
      <c r="BY289" s="11"/>
      <c r="BZ289" s="11"/>
      <c r="CA289" s="11"/>
      <c r="CB289" s="11"/>
      <c r="CC289" s="11"/>
      <c r="CD289" s="11"/>
      <c r="CE289" s="66"/>
      <c r="CF289" s="145"/>
      <c r="CG289" s="11"/>
      <c r="CH289" s="11"/>
      <c r="CI289" s="11"/>
      <c r="CJ289" s="11"/>
      <c r="CK289" s="11"/>
      <c r="CL289" s="11"/>
    </row>
    <row r="290" spans="1:90" ht="12.75">
      <c r="A290" s="1" t="str">
        <f t="shared" si="9"/>
        <v>GG21-Flint-01</v>
      </c>
      <c r="B290" s="20" t="s">
        <v>515</v>
      </c>
      <c r="C290" s="20" t="s">
        <v>1230</v>
      </c>
      <c r="D290" s="20" t="s">
        <v>516</v>
      </c>
      <c r="E290" s="21" t="s">
        <v>144</v>
      </c>
      <c r="F290" s="114">
        <v>3565</v>
      </c>
      <c r="G290" s="21" t="s">
        <v>138</v>
      </c>
      <c r="H290" s="46" t="s">
        <v>983</v>
      </c>
      <c r="J290" s="139">
        <v>350301</v>
      </c>
      <c r="K290" s="4">
        <v>350301</v>
      </c>
      <c r="L290" s="4">
        <f>(12*(QUOTIENT(K290,10000)-31))+MOD(QUOTIENT(K290,100),100)+MOD(K290,100)-1</f>
        <v>51</v>
      </c>
      <c r="M290" s="1">
        <f t="shared" si="10"/>
        <v>3503</v>
      </c>
      <c r="T290" s="11"/>
      <c r="U290" s="11"/>
      <c r="V290" s="11"/>
      <c r="W290" s="59"/>
      <c r="X290" s="11"/>
      <c r="Y290" s="11"/>
      <c r="Z290" s="11"/>
      <c r="BB290" s="11"/>
      <c r="BC290" s="11"/>
      <c r="BJ290" s="51"/>
      <c r="BP290" s="79"/>
      <c r="BQ290" s="11"/>
      <c r="BR290" s="11"/>
      <c r="BS290" s="66"/>
      <c r="BT290" s="11"/>
      <c r="BU290" s="11"/>
      <c r="BV290" s="11"/>
      <c r="BW290" s="11"/>
      <c r="BX290" s="11"/>
      <c r="BY290" s="11"/>
      <c r="BZ290" s="11"/>
      <c r="CA290" s="11"/>
      <c r="CB290" s="11"/>
      <c r="CC290" s="11"/>
      <c r="CD290" s="11"/>
      <c r="CE290" s="66"/>
      <c r="CF290" s="145"/>
      <c r="CG290" s="11"/>
      <c r="CH290" s="11"/>
      <c r="CI290" s="11"/>
      <c r="CJ290" s="11"/>
      <c r="CK290" s="11"/>
      <c r="CL290" s="11"/>
    </row>
    <row r="291" spans="1:90" ht="12.75">
      <c r="A291" s="1" t="str">
        <f t="shared" si="9"/>
        <v>GG21-Flint-02</v>
      </c>
      <c r="B291" s="20" t="s">
        <v>515</v>
      </c>
      <c r="C291" s="20" t="s">
        <v>1230</v>
      </c>
      <c r="D291" s="20" t="s">
        <v>516</v>
      </c>
      <c r="E291" s="21" t="s">
        <v>145</v>
      </c>
      <c r="F291" s="114">
        <v>3385</v>
      </c>
      <c r="G291" s="21" t="s">
        <v>138</v>
      </c>
      <c r="H291" s="46" t="s">
        <v>984</v>
      </c>
      <c r="J291" s="139">
        <v>350303</v>
      </c>
      <c r="K291" s="4">
        <v>350303</v>
      </c>
      <c r="L291" s="4">
        <f>(12*(QUOTIENT(K291,10000)-31))+MOD(QUOTIENT(K291,100),100)+MOD(K291,100)-1</f>
        <v>53</v>
      </c>
      <c r="M291" s="1">
        <f t="shared" si="10"/>
        <v>3505</v>
      </c>
      <c r="T291" s="11"/>
      <c r="U291" s="11"/>
      <c r="V291" s="11"/>
      <c r="W291" s="59"/>
      <c r="X291" s="11"/>
      <c r="Y291" s="11"/>
      <c r="Z291" s="11"/>
      <c r="BB291" s="11"/>
      <c r="BC291" s="11"/>
      <c r="BJ291" s="51"/>
      <c r="BK291" s="51"/>
      <c r="BL291" s="51"/>
      <c r="BP291" s="79"/>
      <c r="BQ291" s="11"/>
      <c r="BR291" s="11"/>
      <c r="BS291" s="66"/>
      <c r="BT291" s="11"/>
      <c r="BU291" s="11"/>
      <c r="BV291" s="11"/>
      <c r="BW291" s="11"/>
      <c r="BX291" s="11"/>
      <c r="BY291" s="11"/>
      <c r="BZ291" s="11"/>
      <c r="CA291" s="11"/>
      <c r="CB291" s="11"/>
      <c r="CC291" s="11"/>
      <c r="CD291" s="11"/>
      <c r="CE291" s="66"/>
      <c r="CF291" s="145"/>
      <c r="CG291" s="11"/>
      <c r="CH291" s="11"/>
      <c r="CI291" s="11"/>
      <c r="CJ291" s="11"/>
      <c r="CK291" s="11"/>
      <c r="CL291" s="11"/>
    </row>
    <row r="292" spans="1:90" ht="12.75">
      <c r="A292" s="1" t="str">
        <f t="shared" si="9"/>
        <v>GG21-Huston-03</v>
      </c>
      <c r="B292" s="20" t="s">
        <v>520</v>
      </c>
      <c r="C292" s="20" t="s">
        <v>1230</v>
      </c>
      <c r="D292" s="20" t="s">
        <v>521</v>
      </c>
      <c r="E292" s="21" t="s">
        <v>128</v>
      </c>
      <c r="F292" s="114">
        <v>16150</v>
      </c>
      <c r="G292" s="21" t="s">
        <v>138</v>
      </c>
      <c r="H292" s="46" t="s">
        <v>985</v>
      </c>
      <c r="J292" s="139">
        <v>341201</v>
      </c>
      <c r="K292" s="4">
        <v>350501</v>
      </c>
      <c r="L292" s="4">
        <f>(12*(QUOTIENT(K292,10000)-31))+MOD(QUOTIENT(K292,100),100)+MOD(K292,100)-1</f>
        <v>53</v>
      </c>
      <c r="M292" s="1">
        <f t="shared" si="10"/>
        <v>3505</v>
      </c>
      <c r="T292" s="11"/>
      <c r="U292" s="11"/>
      <c r="V292" s="11"/>
      <c r="W292" s="59"/>
      <c r="X292" s="11"/>
      <c r="Y292" s="11"/>
      <c r="Z292" s="11"/>
      <c r="BB292" s="11"/>
      <c r="BC292" s="11"/>
      <c r="BG292" s="67"/>
      <c r="BH292" s="25"/>
      <c r="BI292" s="25"/>
      <c r="BJ292" s="25"/>
      <c r="BK292" s="25"/>
      <c r="BL292" s="24"/>
      <c r="BP292" s="79"/>
      <c r="BQ292" s="11"/>
      <c r="BR292" s="11"/>
      <c r="BS292" s="66"/>
      <c r="BT292" s="11"/>
      <c r="BU292" s="11"/>
      <c r="BV292" s="11"/>
      <c r="BW292" s="11"/>
      <c r="BX292" s="11"/>
      <c r="BY292" s="11"/>
      <c r="BZ292" s="11"/>
      <c r="CA292" s="11"/>
      <c r="CB292" s="11"/>
      <c r="CC292" s="11"/>
      <c r="CD292" s="11"/>
      <c r="CE292" s="66"/>
      <c r="CF292" s="145"/>
      <c r="CG292" s="11"/>
      <c r="CH292" s="11"/>
      <c r="CI292" s="11"/>
      <c r="CJ292" s="11"/>
      <c r="CK292" s="11"/>
      <c r="CL292" s="11"/>
    </row>
    <row r="293" spans="1:90" ht="12.75">
      <c r="A293" s="1" t="str">
        <f t="shared" si="9"/>
        <v>GG21-diCiacca-04</v>
      </c>
      <c r="B293" s="20" t="s">
        <v>139</v>
      </c>
      <c r="C293" s="20" t="s">
        <v>1230</v>
      </c>
      <c r="D293" s="20" t="s">
        <v>129</v>
      </c>
      <c r="E293" s="21" t="s">
        <v>130</v>
      </c>
      <c r="F293" s="114">
        <v>1537</v>
      </c>
      <c r="G293" s="21" t="s">
        <v>138</v>
      </c>
      <c r="H293" s="46" t="s">
        <v>986</v>
      </c>
      <c r="J293" s="139">
        <v>340303</v>
      </c>
      <c r="K293" s="4">
        <v>340303</v>
      </c>
      <c r="L293" s="4">
        <f>(12*(QUOTIENT(K293,10000)-31))+MOD(QUOTIENT(K293,100),100)+MOD(K293,100)-1</f>
        <v>41</v>
      </c>
      <c r="M293" s="1">
        <f t="shared" si="10"/>
        <v>3405</v>
      </c>
      <c r="T293" s="11"/>
      <c r="U293" s="11"/>
      <c r="V293" s="11"/>
      <c r="W293" s="59"/>
      <c r="X293" s="11"/>
      <c r="Y293" s="11"/>
      <c r="Z293" s="11"/>
      <c r="AX293" s="51"/>
      <c r="AY293" s="51"/>
      <c r="AZ293" s="51"/>
      <c r="BB293" s="11"/>
      <c r="BC293" s="11"/>
      <c r="BP293" s="79"/>
      <c r="BQ293" s="11"/>
      <c r="BR293" s="11"/>
      <c r="BS293" s="66"/>
      <c r="BT293" s="11"/>
      <c r="BU293" s="11"/>
      <c r="BV293" s="11"/>
      <c r="BW293" s="11"/>
      <c r="BX293" s="11"/>
      <c r="BY293" s="11"/>
      <c r="BZ293" s="11"/>
      <c r="CA293" s="11"/>
      <c r="CB293" s="11"/>
      <c r="CC293" s="11"/>
      <c r="CD293" s="11"/>
      <c r="CE293" s="66"/>
      <c r="CF293" s="145"/>
      <c r="CG293" s="11"/>
      <c r="CH293" s="11"/>
      <c r="CI293" s="11"/>
      <c r="CJ293" s="11"/>
      <c r="CK293" s="11"/>
      <c r="CL293" s="11"/>
    </row>
    <row r="294" spans="1:90" ht="12.75">
      <c r="A294" s="1" t="str">
        <f t="shared" si="9"/>
        <v>GG21-Huff-05</v>
      </c>
      <c r="B294" s="20" t="s">
        <v>508</v>
      </c>
      <c r="C294" s="20" t="s">
        <v>1230</v>
      </c>
      <c r="D294" s="20" t="s">
        <v>509</v>
      </c>
      <c r="E294" s="21" t="s">
        <v>131</v>
      </c>
      <c r="F294" s="114">
        <v>3031</v>
      </c>
      <c r="G294" s="21" t="s">
        <v>138</v>
      </c>
      <c r="H294" s="46" t="s">
        <v>987</v>
      </c>
      <c r="J294" s="139">
        <v>311201</v>
      </c>
      <c r="K294" s="4">
        <v>311201</v>
      </c>
      <c r="L294" s="4">
        <f>(12*(QUOTIENT(K294,10000)-31))+MOD(QUOTIENT(K294,100),100)+MOD(K294,100)-1</f>
        <v>12</v>
      </c>
      <c r="M294" s="1">
        <f t="shared" si="10"/>
        <v>3112</v>
      </c>
      <c r="T294" s="11"/>
      <c r="U294" s="11"/>
      <c r="V294" s="11"/>
      <c r="W294" s="105"/>
      <c r="X294" s="11"/>
      <c r="Y294" s="11"/>
      <c r="Z294" s="11"/>
      <c r="BB294" s="11"/>
      <c r="BC294" s="11"/>
      <c r="BP294" s="79"/>
      <c r="BQ294" s="11"/>
      <c r="BR294" s="11"/>
      <c r="BS294" s="66"/>
      <c r="BT294" s="11"/>
      <c r="BU294" s="11"/>
      <c r="BV294" s="11"/>
      <c r="BW294" s="11"/>
      <c r="BX294" s="11"/>
      <c r="BY294" s="11"/>
      <c r="BZ294" s="11"/>
      <c r="CA294" s="11"/>
      <c r="CB294" s="11"/>
      <c r="CC294" s="11"/>
      <c r="CD294" s="11"/>
      <c r="CE294" s="66"/>
      <c r="CF294" s="145"/>
      <c r="CG294" s="11"/>
      <c r="CH294" s="11"/>
      <c r="CI294" s="11"/>
      <c r="CJ294" s="11"/>
      <c r="CK294" s="11"/>
      <c r="CL294" s="11"/>
    </row>
    <row r="295" spans="1:90" ht="12.75">
      <c r="A295" s="1" t="str">
        <f t="shared" si="9"/>
        <v>GG21-Howard-06</v>
      </c>
      <c r="B295" s="20" t="s">
        <v>746</v>
      </c>
      <c r="C295" s="20" t="s">
        <v>1230</v>
      </c>
      <c r="D295" s="20" t="s">
        <v>747</v>
      </c>
      <c r="E295" s="21" t="s">
        <v>132</v>
      </c>
      <c r="F295" s="114">
        <v>1271</v>
      </c>
      <c r="G295" s="21" t="s">
        <v>138</v>
      </c>
      <c r="H295" s="46" t="s">
        <v>988</v>
      </c>
      <c r="J295" s="139">
        <v>340901</v>
      </c>
      <c r="K295" s="4">
        <v>340901</v>
      </c>
      <c r="L295" s="4">
        <f>(12*(QUOTIENT(K295,10000)-31))+MOD(QUOTIENT(K295,100),100)+MOD(K295,100)-1</f>
        <v>45</v>
      </c>
      <c r="M295" s="1">
        <f t="shared" si="10"/>
        <v>3409</v>
      </c>
      <c r="T295" s="11"/>
      <c r="U295" s="11"/>
      <c r="V295" s="11"/>
      <c r="W295" s="59"/>
      <c r="X295" s="11"/>
      <c r="Y295" s="11"/>
      <c r="Z295" s="11"/>
      <c r="BB295" s="11"/>
      <c r="BC295" s="11"/>
      <c r="BD295" s="51"/>
      <c r="BP295" s="79"/>
      <c r="BQ295" s="11"/>
      <c r="BR295" s="11"/>
      <c r="BS295" s="66"/>
      <c r="BT295" s="11"/>
      <c r="BU295" s="11"/>
      <c r="BV295" s="11"/>
      <c r="BW295" s="11"/>
      <c r="BX295" s="11"/>
      <c r="BY295" s="11"/>
      <c r="BZ295" s="11"/>
      <c r="CA295" s="11"/>
      <c r="CB295" s="11"/>
      <c r="CC295" s="11"/>
      <c r="CD295" s="11"/>
      <c r="CE295" s="66"/>
      <c r="CF295" s="145"/>
      <c r="CG295" s="11"/>
      <c r="CH295" s="11"/>
      <c r="CI295" s="11"/>
      <c r="CJ295" s="11"/>
      <c r="CK295" s="11"/>
      <c r="CL295" s="11"/>
    </row>
    <row r="296" spans="1:90" ht="12.75">
      <c r="A296" s="1" t="str">
        <f t="shared" si="9"/>
        <v>GG21-Pedersen-07</v>
      </c>
      <c r="B296" s="20" t="s">
        <v>823</v>
      </c>
      <c r="C296" s="20" t="s">
        <v>1230</v>
      </c>
      <c r="D296" s="20" t="s">
        <v>133</v>
      </c>
      <c r="E296" s="21" t="s">
        <v>134</v>
      </c>
      <c r="F296" s="114">
        <v>8156</v>
      </c>
      <c r="G296" s="21" t="s">
        <v>138</v>
      </c>
      <c r="H296" s="46" t="s">
        <v>989</v>
      </c>
      <c r="J296" s="139">
        <v>350301</v>
      </c>
      <c r="K296" s="4">
        <v>350302</v>
      </c>
      <c r="L296" s="4">
        <f>(12*(QUOTIENT(K296,10000)-31))+MOD(QUOTIENT(K296,100),100)+MOD(K296,100)-1</f>
        <v>52</v>
      </c>
      <c r="M296" s="1">
        <f t="shared" si="10"/>
        <v>3504</v>
      </c>
      <c r="T296" s="11"/>
      <c r="U296" s="11"/>
      <c r="V296" s="11"/>
      <c r="W296" s="59"/>
      <c r="X296" s="11"/>
      <c r="Y296" s="11"/>
      <c r="Z296" s="11"/>
      <c r="BB296" s="11"/>
      <c r="BC296" s="11"/>
      <c r="BJ296" s="51"/>
      <c r="BK296" s="41"/>
      <c r="BP296" s="79"/>
      <c r="BQ296" s="11"/>
      <c r="BR296" s="11"/>
      <c r="BS296" s="66"/>
      <c r="BT296" s="11"/>
      <c r="BU296" s="11"/>
      <c r="BV296" s="11"/>
      <c r="BW296" s="11"/>
      <c r="BX296" s="11"/>
      <c r="BY296" s="11"/>
      <c r="BZ296" s="11"/>
      <c r="CA296" s="11"/>
      <c r="CB296" s="11"/>
      <c r="CC296" s="11"/>
      <c r="CD296" s="11"/>
      <c r="CE296" s="66"/>
      <c r="CF296" s="145"/>
      <c r="CG296" s="11"/>
      <c r="CH296" s="11"/>
      <c r="CI296" s="11"/>
      <c r="CJ296" s="11"/>
      <c r="CK296" s="11"/>
      <c r="CL296" s="11"/>
    </row>
    <row r="297" spans="1:90" ht="12.75">
      <c r="A297" s="1" t="str">
        <f t="shared" si="9"/>
        <v>GG21-Carrico-08</v>
      </c>
      <c r="B297" s="20" t="s">
        <v>651</v>
      </c>
      <c r="C297" s="20" t="s">
        <v>1230</v>
      </c>
      <c r="D297" s="20" t="s">
        <v>652</v>
      </c>
      <c r="E297" s="21" t="s">
        <v>135</v>
      </c>
      <c r="F297" s="114">
        <v>7603</v>
      </c>
      <c r="G297" s="21" t="s">
        <v>138</v>
      </c>
      <c r="H297" s="46" t="s">
        <v>990</v>
      </c>
      <c r="J297" s="139">
        <v>340401</v>
      </c>
      <c r="K297" s="4">
        <v>350101</v>
      </c>
      <c r="L297" s="4">
        <f>(12*(QUOTIENT(K297,10000)-31))+MOD(QUOTIENT(K297,100),100)+MOD(K297,100)-1</f>
        <v>49</v>
      </c>
      <c r="M297" s="1">
        <f t="shared" si="10"/>
        <v>3501</v>
      </c>
      <c r="T297" s="11"/>
      <c r="U297" s="11"/>
      <c r="V297" s="11"/>
      <c r="W297" s="59"/>
      <c r="X297" s="11"/>
      <c r="Y297" s="11"/>
      <c r="Z297" s="11"/>
      <c r="AY297" s="23"/>
      <c r="AZ297" s="25"/>
      <c r="BA297" s="25"/>
      <c r="BB297" s="25"/>
      <c r="BC297" s="25"/>
      <c r="BD297" s="25"/>
      <c r="BE297" s="25"/>
      <c r="BF297" s="25"/>
      <c r="BG297" s="64"/>
      <c r="BH297" s="24"/>
      <c r="BP297" s="79"/>
      <c r="BQ297" s="11"/>
      <c r="BR297" s="11"/>
      <c r="BS297" s="66"/>
      <c r="BT297" s="11"/>
      <c r="BU297" s="11"/>
      <c r="BV297" s="11"/>
      <c r="BW297" s="11"/>
      <c r="BX297" s="11"/>
      <c r="BY297" s="11"/>
      <c r="BZ297" s="11"/>
      <c r="CA297" s="11"/>
      <c r="CB297" s="11"/>
      <c r="CC297" s="11"/>
      <c r="CD297" s="11"/>
      <c r="CE297" s="66"/>
      <c r="CF297" s="145"/>
      <c r="CG297" s="11"/>
      <c r="CH297" s="11"/>
      <c r="CI297" s="11"/>
      <c r="CJ297" s="11"/>
      <c r="CK297" s="11"/>
      <c r="CL297" s="11"/>
    </row>
    <row r="298" spans="1:90" ht="12.75">
      <c r="A298" s="1" t="str">
        <f t="shared" si="9"/>
        <v>GG21-Hughes-09</v>
      </c>
      <c r="B298" s="20" t="s">
        <v>564</v>
      </c>
      <c r="C298" s="20" t="s">
        <v>1230</v>
      </c>
      <c r="D298" s="20" t="s">
        <v>565</v>
      </c>
      <c r="E298" s="21" t="s">
        <v>136</v>
      </c>
      <c r="F298" s="114">
        <v>7002</v>
      </c>
      <c r="G298" s="21" t="s">
        <v>138</v>
      </c>
      <c r="H298" s="46" t="s">
        <v>991</v>
      </c>
      <c r="J298" s="139">
        <v>331201</v>
      </c>
      <c r="K298" s="4">
        <v>331201</v>
      </c>
      <c r="L298" s="4">
        <f>(12*(QUOTIENT(K298,10000)-31))+MOD(QUOTIENT(K298,100),100)+MOD(K298,100)-1</f>
        <v>36</v>
      </c>
      <c r="M298" s="1">
        <f t="shared" si="10"/>
        <v>3312</v>
      </c>
      <c r="T298" s="11"/>
      <c r="U298" s="11"/>
      <c r="V298" s="11"/>
      <c r="W298" s="59"/>
      <c r="X298" s="11"/>
      <c r="Y298" s="11"/>
      <c r="Z298" s="11"/>
      <c r="AU298" s="83"/>
      <c r="BB298" s="11"/>
      <c r="BC298" s="11"/>
      <c r="BP298" s="79"/>
      <c r="BQ298" s="11"/>
      <c r="BR298" s="11"/>
      <c r="BS298" s="66"/>
      <c r="BT298" s="11"/>
      <c r="BU298" s="11"/>
      <c r="BV298" s="11"/>
      <c r="BW298" s="11"/>
      <c r="BX298" s="11"/>
      <c r="BY298" s="11"/>
      <c r="BZ298" s="11"/>
      <c r="CA298" s="11"/>
      <c r="CB298" s="11"/>
      <c r="CC298" s="11"/>
      <c r="CD298" s="11"/>
      <c r="CE298" s="66"/>
      <c r="CF298" s="145"/>
      <c r="CG298" s="11"/>
      <c r="CH298" s="11"/>
      <c r="CI298" s="11"/>
      <c r="CJ298" s="11"/>
      <c r="CK298" s="11"/>
      <c r="CL298" s="11"/>
    </row>
    <row r="299" spans="1:90" ht="12.75">
      <c r="A299" s="1" t="str">
        <f t="shared" si="9"/>
        <v>GG21-Cooper-10</v>
      </c>
      <c r="B299" s="20" t="s">
        <v>741</v>
      </c>
      <c r="C299" s="20" t="s">
        <v>1230</v>
      </c>
      <c r="D299" s="20" t="s">
        <v>742</v>
      </c>
      <c r="E299" s="21" t="s">
        <v>137</v>
      </c>
      <c r="F299" s="114">
        <v>10615</v>
      </c>
      <c r="G299" s="21" t="s">
        <v>138</v>
      </c>
      <c r="H299" s="46" t="s">
        <v>992</v>
      </c>
      <c r="J299" s="139">
        <v>350202</v>
      </c>
      <c r="K299" s="4">
        <v>350804</v>
      </c>
      <c r="L299" s="4">
        <f>(12*(QUOTIENT(K299,10000)-31))+MOD(QUOTIENT(K299,100),100)+MOD(K299,100)-1</f>
        <v>59</v>
      </c>
      <c r="M299" s="1">
        <f t="shared" si="10"/>
        <v>3511</v>
      </c>
      <c r="T299" s="11"/>
      <c r="U299" s="11"/>
      <c r="V299" s="11"/>
      <c r="W299" s="59"/>
      <c r="X299" s="11"/>
      <c r="Y299" s="11"/>
      <c r="Z299" s="11"/>
      <c r="BB299" s="11"/>
      <c r="BC299" s="11"/>
      <c r="BI299" s="40"/>
      <c r="BJ299" s="40"/>
      <c r="BK299" s="25"/>
      <c r="BL299" s="25"/>
      <c r="BM299" s="25"/>
      <c r="BN299" s="25"/>
      <c r="BO299" s="41"/>
      <c r="BP299" s="42"/>
      <c r="BQ299" s="41"/>
      <c r="BR299" s="41"/>
      <c r="BS299" s="66"/>
      <c r="BT299" s="11"/>
      <c r="BU299" s="11"/>
      <c r="BV299" s="11"/>
      <c r="BW299" s="11"/>
      <c r="BX299" s="11"/>
      <c r="BY299" s="11"/>
      <c r="BZ299" s="11"/>
      <c r="CA299" s="11"/>
      <c r="CB299" s="11"/>
      <c r="CC299" s="11"/>
      <c r="CD299" s="11"/>
      <c r="CE299" s="66"/>
      <c r="CF299" s="145"/>
      <c r="CG299" s="11"/>
      <c r="CH299" s="11"/>
      <c r="CI299" s="11"/>
      <c r="CJ299" s="11"/>
      <c r="CK299" s="11"/>
      <c r="CL299" s="11"/>
    </row>
    <row r="300" spans="1:83" ht="12.75">
      <c r="A300" s="1" t="str">
        <f t="shared" si="9"/>
        <v>GG22-Cooper-01</v>
      </c>
      <c r="B300" s="20" t="s">
        <v>741</v>
      </c>
      <c r="C300" s="20" t="s">
        <v>1230</v>
      </c>
      <c r="D300" s="20" t="s">
        <v>742</v>
      </c>
      <c r="E300" s="21" t="s">
        <v>146</v>
      </c>
      <c r="F300" s="114">
        <v>8384</v>
      </c>
      <c r="G300" s="21" t="s">
        <v>148</v>
      </c>
      <c r="H300" s="46" t="s">
        <v>983</v>
      </c>
      <c r="J300" s="139">
        <v>340607</v>
      </c>
      <c r="K300" s="4">
        <v>340607</v>
      </c>
      <c r="L300" s="4">
        <f>(12*(QUOTIENT(K300,10000)-31))+MOD(QUOTIENT(K300,100),100)+MOD(K300,100)-1</f>
        <v>48</v>
      </c>
      <c r="M300" s="1">
        <f aca="true" t="shared" si="11" ref="M300:M320">INT(K300/100)+(100*INT((MOD(K300,100)-1)/12))+MOD(MOD(K300,100)-1,12)</f>
        <v>3412</v>
      </c>
      <c r="T300" s="11"/>
      <c r="U300" s="11"/>
      <c r="V300" s="11"/>
      <c r="W300" s="59"/>
      <c r="X300" s="11"/>
      <c r="Y300" s="11"/>
      <c r="Z300" s="11"/>
      <c r="BA300" s="51"/>
      <c r="BB300" s="51"/>
      <c r="BC300" s="51"/>
      <c r="BD300" s="51"/>
      <c r="BE300" s="51"/>
      <c r="BF300" s="51"/>
      <c r="BG300" s="83"/>
      <c r="BP300" s="79"/>
      <c r="BQ300" s="11"/>
      <c r="BR300" s="11"/>
      <c r="BT300" s="11"/>
      <c r="BU300" s="11"/>
      <c r="BV300" s="11"/>
      <c r="BW300" s="11"/>
      <c r="BX300" s="11"/>
      <c r="BY300" s="11"/>
      <c r="BZ300" s="11"/>
      <c r="CA300" s="11"/>
      <c r="CB300" s="11"/>
      <c r="CC300" s="11"/>
      <c r="CD300" s="11"/>
      <c r="CE300" s="66"/>
    </row>
    <row r="301" spans="1:83" ht="12.75">
      <c r="A301" s="1" t="str">
        <f t="shared" si="9"/>
        <v>GG22-Howard-02</v>
      </c>
      <c r="B301" s="20" t="s">
        <v>746</v>
      </c>
      <c r="C301" s="20" t="s">
        <v>1230</v>
      </c>
      <c r="D301" s="20" t="s">
        <v>747</v>
      </c>
      <c r="E301" s="21" t="s">
        <v>149</v>
      </c>
      <c r="F301" s="114">
        <v>4640</v>
      </c>
      <c r="G301" s="21" t="s">
        <v>148</v>
      </c>
      <c r="H301" s="46" t="s">
        <v>984</v>
      </c>
      <c r="J301" s="140">
        <v>341101</v>
      </c>
      <c r="K301" s="5">
        <v>351101</v>
      </c>
      <c r="L301" s="4">
        <f>(12*(QUOTIENT(K301,10000)-31))+MOD(QUOTIENT(K301,100),100)+MOD(K301,100)-1</f>
        <v>59</v>
      </c>
      <c r="M301" s="1">
        <f t="shared" si="11"/>
        <v>3511</v>
      </c>
      <c r="T301" s="11"/>
      <c r="U301" s="11"/>
      <c r="V301" s="11"/>
      <c r="W301" s="59"/>
      <c r="X301" s="11"/>
      <c r="Y301" s="11"/>
      <c r="Z301" s="11"/>
      <c r="BB301" s="11"/>
      <c r="BC301" s="11"/>
      <c r="BF301" s="23"/>
      <c r="BG301" s="64"/>
      <c r="BH301" s="25"/>
      <c r="BI301" s="25"/>
      <c r="BJ301" s="25"/>
      <c r="BK301" s="25"/>
      <c r="BL301" s="25"/>
      <c r="BM301" s="25"/>
      <c r="BN301" s="25"/>
      <c r="BO301" s="25"/>
      <c r="BP301" s="131"/>
      <c r="BQ301" s="25"/>
      <c r="BR301" s="24"/>
      <c r="BT301" s="11"/>
      <c r="BU301" s="11"/>
      <c r="BV301" s="11"/>
      <c r="BW301" s="11"/>
      <c r="BX301" s="11"/>
      <c r="BY301" s="11"/>
      <c r="BZ301" s="11"/>
      <c r="CA301" s="11"/>
      <c r="CB301" s="11"/>
      <c r="CC301" s="11"/>
      <c r="CD301" s="11"/>
      <c r="CE301" s="66"/>
    </row>
    <row r="302" spans="1:83" ht="12.75">
      <c r="A302" s="1" t="str">
        <f t="shared" si="9"/>
        <v>GG22-Sakalucks-03</v>
      </c>
      <c r="B302" s="20" t="s">
        <v>8</v>
      </c>
      <c r="C302" s="20" t="s">
        <v>1230</v>
      </c>
      <c r="D302" s="20" t="s">
        <v>1352</v>
      </c>
      <c r="E302" s="21" t="s">
        <v>150</v>
      </c>
      <c r="F302" s="114">
        <v>8618</v>
      </c>
      <c r="G302" s="21" t="s">
        <v>148</v>
      </c>
      <c r="H302" s="46" t="s">
        <v>985</v>
      </c>
      <c r="J302" s="139">
        <v>331101</v>
      </c>
      <c r="K302" s="4">
        <v>340101</v>
      </c>
      <c r="L302" s="4">
        <f>(12*(QUOTIENT(K302,10000)-31))+MOD(QUOTIENT(K302,100),100)+MOD(K302,100)-1</f>
        <v>37</v>
      </c>
      <c r="M302" s="1">
        <f t="shared" si="11"/>
        <v>3401</v>
      </c>
      <c r="T302" s="11"/>
      <c r="U302" s="11"/>
      <c r="V302" s="11"/>
      <c r="W302" s="59"/>
      <c r="X302" s="11"/>
      <c r="Y302" s="11"/>
      <c r="Z302" s="11"/>
      <c r="AT302" s="23"/>
      <c r="AU302" s="64"/>
      <c r="AV302" s="24"/>
      <c r="BB302" s="11"/>
      <c r="BC302" s="11"/>
      <c r="BP302" s="79"/>
      <c r="BQ302" s="11"/>
      <c r="BR302" s="11"/>
      <c r="BT302" s="11"/>
      <c r="BU302" s="11"/>
      <c r="BV302" s="11"/>
      <c r="BW302" s="11"/>
      <c r="BX302" s="11"/>
      <c r="BY302" s="11"/>
      <c r="BZ302" s="11"/>
      <c r="CA302" s="11"/>
      <c r="CB302" s="11"/>
      <c r="CC302" s="11"/>
      <c r="CD302" s="11"/>
      <c r="CE302" s="66"/>
    </row>
    <row r="303" spans="1:83" ht="12.75">
      <c r="A303" s="1" t="str">
        <f t="shared" si="9"/>
        <v>GG22-Offord-04</v>
      </c>
      <c r="B303" s="20" t="s">
        <v>545</v>
      </c>
      <c r="C303" s="20" t="s">
        <v>1230</v>
      </c>
      <c r="D303" s="20" t="s">
        <v>546</v>
      </c>
      <c r="E303" s="21" t="s">
        <v>151</v>
      </c>
      <c r="F303" s="114">
        <v>6736</v>
      </c>
      <c r="G303" s="21" t="s">
        <v>148</v>
      </c>
      <c r="H303" s="46" t="s">
        <v>986</v>
      </c>
      <c r="J303" s="139">
        <v>331001</v>
      </c>
      <c r="K303" s="4">
        <v>350112</v>
      </c>
      <c r="L303" s="4">
        <f>(12*(QUOTIENT(K303,10000)-31))+MOD(QUOTIENT(K303,100),100)+MOD(K303,100)-1</f>
        <v>60</v>
      </c>
      <c r="M303" s="1">
        <f t="shared" si="11"/>
        <v>3512</v>
      </c>
      <c r="T303" s="11"/>
      <c r="U303" s="11"/>
      <c r="V303" s="11"/>
      <c r="W303" s="59"/>
      <c r="X303" s="11"/>
      <c r="Y303" s="11"/>
      <c r="Z303" s="11"/>
      <c r="AS303" s="23"/>
      <c r="BB303" s="11"/>
      <c r="BC303" s="11"/>
      <c r="BH303" s="41"/>
      <c r="BI303" s="41"/>
      <c r="BJ303" s="41"/>
      <c r="BK303" s="41"/>
      <c r="BL303" s="41"/>
      <c r="BM303" s="41"/>
      <c r="BN303" s="41"/>
      <c r="BO303" s="41"/>
      <c r="BP303" s="42"/>
      <c r="BQ303" s="41"/>
      <c r="BR303" s="41"/>
      <c r="BS303" s="109"/>
      <c r="BT303" s="11"/>
      <c r="BU303" s="11"/>
      <c r="BV303" s="11"/>
      <c r="BW303" s="11"/>
      <c r="BX303" s="11"/>
      <c r="BY303" s="11"/>
      <c r="BZ303" s="11"/>
      <c r="CA303" s="11"/>
      <c r="CB303" s="11"/>
      <c r="CC303" s="11"/>
      <c r="CD303" s="11"/>
      <c r="CE303" s="66"/>
    </row>
    <row r="304" spans="1:83" ht="12.75">
      <c r="A304" s="1" t="str">
        <f t="shared" si="9"/>
        <v>GG22-Carrico-05</v>
      </c>
      <c r="B304" s="20" t="s">
        <v>651</v>
      </c>
      <c r="C304" s="20" t="s">
        <v>1230</v>
      </c>
      <c r="D304" s="20" t="s">
        <v>652</v>
      </c>
      <c r="E304" s="21" t="s">
        <v>152</v>
      </c>
      <c r="F304" s="114">
        <v>14492</v>
      </c>
      <c r="G304" s="21" t="s">
        <v>148</v>
      </c>
      <c r="H304" s="46" t="s">
        <v>987</v>
      </c>
      <c r="J304" s="139">
        <v>350401</v>
      </c>
      <c r="K304" s="4">
        <v>351101</v>
      </c>
      <c r="L304" s="4">
        <f>(12*(QUOTIENT(K304,10000)-31))+MOD(QUOTIENT(K304,100),100)+MOD(K304,100)-1</f>
        <v>59</v>
      </c>
      <c r="M304" s="1">
        <f t="shared" si="11"/>
        <v>3511</v>
      </c>
      <c r="T304" s="11"/>
      <c r="U304" s="11"/>
      <c r="V304" s="11"/>
      <c r="W304" s="59"/>
      <c r="X304" s="11"/>
      <c r="Y304" s="11"/>
      <c r="Z304" s="11"/>
      <c r="BB304" s="11"/>
      <c r="BC304" s="11"/>
      <c r="BK304" s="23"/>
      <c r="BL304" s="25"/>
      <c r="BM304" s="25"/>
      <c r="BN304" s="25"/>
      <c r="BO304" s="25"/>
      <c r="BP304" s="131"/>
      <c r="BQ304" s="25"/>
      <c r="BR304" s="24"/>
      <c r="BT304" s="11"/>
      <c r="BU304" s="11"/>
      <c r="BV304" s="11"/>
      <c r="BW304" s="11"/>
      <c r="BX304" s="11"/>
      <c r="BY304" s="11"/>
      <c r="BZ304" s="11"/>
      <c r="CA304" s="11"/>
      <c r="CB304" s="11"/>
      <c r="CC304" s="11"/>
      <c r="CD304" s="11"/>
      <c r="CE304" s="66"/>
    </row>
    <row r="305" spans="1:83" ht="12.75">
      <c r="A305" s="1" t="str">
        <f t="shared" si="9"/>
        <v>GG22-Huff-06</v>
      </c>
      <c r="B305" s="20" t="s">
        <v>508</v>
      </c>
      <c r="C305" s="20" t="s">
        <v>1230</v>
      </c>
      <c r="D305" s="20" t="s">
        <v>820</v>
      </c>
      <c r="E305" s="21" t="s">
        <v>153</v>
      </c>
      <c r="F305" s="114">
        <v>9012</v>
      </c>
      <c r="G305" s="21" t="s">
        <v>148</v>
      </c>
      <c r="H305" s="46" t="s">
        <v>988</v>
      </c>
      <c r="J305" s="139">
        <v>350802</v>
      </c>
      <c r="K305" s="4">
        <v>360112</v>
      </c>
      <c r="L305" s="4">
        <f>(12*(QUOTIENT(K305,10000)-31))+MOD(QUOTIENT(K305,100),100)+MOD(K305,100)-1</f>
        <v>72</v>
      </c>
      <c r="M305" s="1">
        <f t="shared" si="11"/>
        <v>3612</v>
      </c>
      <c r="T305" s="11"/>
      <c r="U305" s="11"/>
      <c r="V305" s="11"/>
      <c r="W305" s="59"/>
      <c r="X305" s="11"/>
      <c r="Y305" s="11"/>
      <c r="Z305" s="11"/>
      <c r="BB305" s="11"/>
      <c r="BC305" s="11"/>
      <c r="BO305" s="40"/>
      <c r="BP305" s="82"/>
      <c r="BQ305" s="25"/>
      <c r="BR305" s="25"/>
      <c r="BS305" s="64"/>
      <c r="BT305" s="41"/>
      <c r="BU305" s="41"/>
      <c r="BV305" s="41"/>
      <c r="BW305" s="41"/>
      <c r="BX305" s="41"/>
      <c r="BY305" s="41"/>
      <c r="BZ305" s="41"/>
      <c r="CA305" s="41"/>
      <c r="CB305" s="41"/>
      <c r="CC305" s="41"/>
      <c r="CD305" s="41"/>
      <c r="CE305" s="109"/>
    </row>
    <row r="306" spans="1:83" ht="12.75">
      <c r="A306" s="1" t="str">
        <f t="shared" si="9"/>
        <v>GG22-Hughes-07</v>
      </c>
      <c r="B306" s="20" t="s">
        <v>564</v>
      </c>
      <c r="C306" s="20" t="s">
        <v>1230</v>
      </c>
      <c r="D306" s="20" t="s">
        <v>565</v>
      </c>
      <c r="E306" s="21" t="s">
        <v>154</v>
      </c>
      <c r="F306" s="114">
        <v>11735</v>
      </c>
      <c r="G306" s="21" t="s">
        <v>148</v>
      </c>
      <c r="H306" s="46" t="s">
        <v>989</v>
      </c>
      <c r="J306" s="139">
        <v>331201</v>
      </c>
      <c r="K306" s="4">
        <v>340301</v>
      </c>
      <c r="L306" s="4">
        <f>(12*(QUOTIENT(K306,10000)-31))+MOD(QUOTIENT(K306,100),100)+MOD(K306,100)-1</f>
        <v>39</v>
      </c>
      <c r="M306" s="1">
        <f t="shared" si="11"/>
        <v>3403</v>
      </c>
      <c r="T306" s="11"/>
      <c r="U306" s="11"/>
      <c r="V306" s="11"/>
      <c r="W306" s="59"/>
      <c r="X306" s="11"/>
      <c r="Y306" s="11"/>
      <c r="Z306" s="11"/>
      <c r="AU306" s="67"/>
      <c r="AV306" s="25"/>
      <c r="AW306" s="25"/>
      <c r="AX306" s="24"/>
      <c r="BB306" s="11"/>
      <c r="BC306" s="11"/>
      <c r="BP306" s="79"/>
      <c r="BQ306" s="11"/>
      <c r="BR306" s="11"/>
      <c r="BT306" s="11"/>
      <c r="BU306" s="11"/>
      <c r="BV306" s="11"/>
      <c r="BW306" s="11"/>
      <c r="BX306" s="11"/>
      <c r="BY306" s="11"/>
      <c r="BZ306" s="11"/>
      <c r="CA306" s="11"/>
      <c r="CB306" s="11"/>
      <c r="CC306" s="11"/>
      <c r="CD306" s="11"/>
      <c r="CE306" s="66"/>
    </row>
    <row r="307" spans="1:83" ht="12.75">
      <c r="A307" s="1" t="str">
        <f t="shared" si="9"/>
        <v>GG23-Lee-01</v>
      </c>
      <c r="B307" s="20" t="s">
        <v>160</v>
      </c>
      <c r="C307" s="20" t="s">
        <v>1230</v>
      </c>
      <c r="D307" s="20" t="s">
        <v>161</v>
      </c>
      <c r="E307" s="21" t="s">
        <v>162</v>
      </c>
      <c r="F307" s="114">
        <v>2081</v>
      </c>
      <c r="G307" s="21" t="s">
        <v>170</v>
      </c>
      <c r="H307" s="46" t="s">
        <v>983</v>
      </c>
      <c r="J307" s="139">
        <v>330904</v>
      </c>
      <c r="K307" s="29">
        <v>340603</v>
      </c>
      <c r="L307" s="4">
        <f>(12*(QUOTIENT(K307,10000)-31))+MOD(QUOTIENT(K307,100),100)+MOD(K307,100)-1</f>
        <v>44</v>
      </c>
      <c r="M307" s="11">
        <f t="shared" si="11"/>
        <v>3408</v>
      </c>
      <c r="T307" s="11"/>
      <c r="U307" s="11"/>
      <c r="V307" s="11"/>
      <c r="W307" s="59"/>
      <c r="X307" s="11"/>
      <c r="Y307" s="11"/>
      <c r="Z307" s="11"/>
      <c r="AR307" s="40"/>
      <c r="AS307" s="40"/>
      <c r="AT307" s="40"/>
      <c r="AU307" s="108"/>
      <c r="AV307" s="25"/>
      <c r="AW307" s="25"/>
      <c r="AX307" s="25"/>
      <c r="AY307" s="25"/>
      <c r="AZ307" s="25"/>
      <c r="BA307" s="41"/>
      <c r="BB307" s="41"/>
      <c r="BC307" s="41"/>
      <c r="BP307" s="79"/>
      <c r="BQ307" s="11"/>
      <c r="BR307" s="11"/>
      <c r="BT307" s="11"/>
      <c r="BU307" s="11"/>
      <c r="BV307" s="11"/>
      <c r="BW307" s="11"/>
      <c r="BX307" s="11"/>
      <c r="BY307" s="11"/>
      <c r="BZ307" s="11"/>
      <c r="CA307" s="11"/>
      <c r="CB307" s="11"/>
      <c r="CC307" s="11"/>
      <c r="CD307" s="11"/>
      <c r="CE307" s="66"/>
    </row>
    <row r="308" spans="1:83" ht="12.75">
      <c r="A308" s="1" t="str">
        <f t="shared" si="9"/>
        <v>GG23-Mackey-02</v>
      </c>
      <c r="B308" s="20" t="s">
        <v>505</v>
      </c>
      <c r="C308" s="20" t="s">
        <v>1230</v>
      </c>
      <c r="D308" s="20" t="s">
        <v>506</v>
      </c>
      <c r="E308" s="21" t="s">
        <v>163</v>
      </c>
      <c r="F308" s="114">
        <v>5711</v>
      </c>
      <c r="G308" s="21" t="s">
        <v>170</v>
      </c>
      <c r="H308" s="46" t="s">
        <v>984</v>
      </c>
      <c r="J308" s="139">
        <v>340903</v>
      </c>
      <c r="K308" s="4">
        <v>340903</v>
      </c>
      <c r="L308" s="4">
        <f>(12*(QUOTIENT(K308,10000)-31))+MOD(QUOTIENT(K308,100),100)+MOD(K308,100)-1</f>
        <v>47</v>
      </c>
      <c r="M308" s="11">
        <f t="shared" si="11"/>
        <v>3411</v>
      </c>
      <c r="T308" s="11"/>
      <c r="U308" s="11"/>
      <c r="V308" s="11"/>
      <c r="W308" s="59"/>
      <c r="X308" s="11"/>
      <c r="Y308" s="11"/>
      <c r="Z308" s="11"/>
      <c r="AU308" s="66"/>
      <c r="AV308" s="11"/>
      <c r="AW308" s="11"/>
      <c r="AX308" s="11"/>
      <c r="BB308" s="11"/>
      <c r="BC308" s="11"/>
      <c r="BD308" s="51"/>
      <c r="BE308" s="51"/>
      <c r="BF308" s="51"/>
      <c r="BP308" s="79"/>
      <c r="BQ308" s="11"/>
      <c r="BR308" s="11"/>
      <c r="BT308" s="11"/>
      <c r="BU308" s="11"/>
      <c r="BV308" s="11"/>
      <c r="BW308" s="11"/>
      <c r="BX308" s="11"/>
      <c r="BY308" s="11"/>
      <c r="BZ308" s="11"/>
      <c r="CA308" s="11"/>
      <c r="CB308" s="11"/>
      <c r="CC308" s="11"/>
      <c r="CD308" s="11"/>
      <c r="CE308" s="66"/>
    </row>
    <row r="309" spans="1:83" ht="12.75">
      <c r="A309" s="1" t="str">
        <f t="shared" si="9"/>
        <v>GG23-Carrico-03</v>
      </c>
      <c r="B309" s="20" t="s">
        <v>651</v>
      </c>
      <c r="C309" s="20" t="s">
        <v>1230</v>
      </c>
      <c r="D309" s="20" t="s">
        <v>652</v>
      </c>
      <c r="E309" s="21" t="s">
        <v>164</v>
      </c>
      <c r="F309" s="114">
        <v>13977</v>
      </c>
      <c r="G309" s="21" t="s">
        <v>170</v>
      </c>
      <c r="H309" s="46" t="s">
        <v>985</v>
      </c>
      <c r="J309" s="139">
        <v>350301</v>
      </c>
      <c r="K309" s="4">
        <v>350301</v>
      </c>
      <c r="L309" s="4">
        <f>(12*(QUOTIENT(K309,10000)-31))+MOD(QUOTIENT(K309,100),100)+MOD(K309,100)-1</f>
        <v>51</v>
      </c>
      <c r="M309" s="11">
        <f t="shared" si="11"/>
        <v>3503</v>
      </c>
      <c r="T309" s="11"/>
      <c r="U309" s="11"/>
      <c r="V309" s="11"/>
      <c r="W309" s="59"/>
      <c r="X309" s="11"/>
      <c r="Y309" s="11"/>
      <c r="Z309" s="11"/>
      <c r="AU309" s="66"/>
      <c r="AV309" s="11"/>
      <c r="AW309" s="11"/>
      <c r="AX309" s="11"/>
      <c r="BB309" s="11"/>
      <c r="BC309" s="11"/>
      <c r="BJ309" s="51"/>
      <c r="BP309" s="79"/>
      <c r="BQ309" s="11"/>
      <c r="BR309" s="11"/>
      <c r="BT309" s="11"/>
      <c r="BU309" s="11"/>
      <c r="BV309" s="11"/>
      <c r="BW309" s="11"/>
      <c r="BX309" s="11"/>
      <c r="BY309" s="11"/>
      <c r="BZ309" s="11"/>
      <c r="CA309" s="11"/>
      <c r="CB309" s="11"/>
      <c r="CC309" s="11"/>
      <c r="CD309" s="11"/>
      <c r="CE309" s="66"/>
    </row>
    <row r="310" spans="1:83" ht="12.75">
      <c r="A310" s="1" t="str">
        <f t="shared" si="9"/>
        <v>GG23-Sakalucks-04</v>
      </c>
      <c r="B310" s="20" t="s">
        <v>8</v>
      </c>
      <c r="C310" s="20" t="s">
        <v>1230</v>
      </c>
      <c r="D310" s="20" t="s">
        <v>1352</v>
      </c>
      <c r="E310" s="21" t="s">
        <v>165</v>
      </c>
      <c r="F310" s="114">
        <v>6435</v>
      </c>
      <c r="G310" s="21" t="s">
        <v>170</v>
      </c>
      <c r="H310" s="46" t="s">
        <v>986</v>
      </c>
      <c r="J310" s="139">
        <v>340101</v>
      </c>
      <c r="K310" s="4">
        <v>340301</v>
      </c>
      <c r="L310" s="4">
        <f>(12*(QUOTIENT(K310,10000)-31))+MOD(QUOTIENT(K310,100),100)+MOD(K310,100)-1</f>
        <v>39</v>
      </c>
      <c r="M310" s="11">
        <f t="shared" si="11"/>
        <v>3403</v>
      </c>
      <c r="T310" s="11"/>
      <c r="U310" s="11"/>
      <c r="V310" s="11"/>
      <c r="W310" s="59"/>
      <c r="X310" s="11"/>
      <c r="Y310" s="11"/>
      <c r="Z310" s="11"/>
      <c r="AU310" s="66"/>
      <c r="AV310" s="23"/>
      <c r="AW310" s="25"/>
      <c r="AX310" s="24"/>
      <c r="BB310" s="11"/>
      <c r="BC310" s="11"/>
      <c r="BP310" s="79"/>
      <c r="BQ310" s="11"/>
      <c r="BR310" s="11"/>
      <c r="BT310" s="11"/>
      <c r="BU310" s="11"/>
      <c r="BV310" s="11"/>
      <c r="BW310" s="11"/>
      <c r="BX310" s="11"/>
      <c r="BY310" s="11"/>
      <c r="BZ310" s="11"/>
      <c r="CA310" s="11"/>
      <c r="CB310" s="11"/>
      <c r="CC310" s="11"/>
      <c r="CD310" s="11"/>
      <c r="CE310" s="66"/>
    </row>
    <row r="311" spans="1:83" ht="12.75">
      <c r="A311" s="1" t="str">
        <f t="shared" si="9"/>
        <v>GG23-Bergstralh-05</v>
      </c>
      <c r="B311" s="20" t="s">
        <v>523</v>
      </c>
      <c r="C311" s="20" t="s">
        <v>1230</v>
      </c>
      <c r="D311" s="20" t="s">
        <v>524</v>
      </c>
      <c r="E311" s="21" t="s">
        <v>166</v>
      </c>
      <c r="F311" s="114">
        <v>10519</v>
      </c>
      <c r="G311" s="21" t="s">
        <v>170</v>
      </c>
      <c r="H311" s="46" t="s">
        <v>987</v>
      </c>
      <c r="J311" s="139">
        <v>360101</v>
      </c>
      <c r="K311" s="4">
        <v>360101</v>
      </c>
      <c r="L311" s="4">
        <f>(12*(QUOTIENT(K311,10000)-31))+MOD(QUOTIENT(K311,100),100)+MOD(K311,100)-1</f>
        <v>61</v>
      </c>
      <c r="M311" s="11">
        <f t="shared" si="11"/>
        <v>3601</v>
      </c>
      <c r="T311" s="11"/>
      <c r="U311" s="11"/>
      <c r="V311" s="11"/>
      <c r="W311" s="59"/>
      <c r="X311" s="11"/>
      <c r="Y311" s="11"/>
      <c r="Z311" s="11"/>
      <c r="AU311" s="66"/>
      <c r="AV311" s="11"/>
      <c r="AW311" s="11"/>
      <c r="AX311" s="11"/>
      <c r="BB311" s="11"/>
      <c r="BC311" s="11"/>
      <c r="BP311" s="79"/>
      <c r="BQ311" s="11"/>
      <c r="BR311" s="11"/>
      <c r="BT311" s="51"/>
      <c r="BU311" s="11"/>
      <c r="BV311" s="11"/>
      <c r="BW311" s="11"/>
      <c r="BX311" s="11"/>
      <c r="BY311" s="11"/>
      <c r="BZ311" s="11"/>
      <c r="CA311" s="11"/>
      <c r="CB311" s="11"/>
      <c r="CC311" s="11"/>
      <c r="CD311" s="11"/>
      <c r="CE311" s="66"/>
    </row>
    <row r="312" spans="1:83" ht="12.75">
      <c r="A312" s="1" t="str">
        <f t="shared" si="9"/>
        <v>GG23-Howard-06</v>
      </c>
      <c r="B312" s="20" t="s">
        <v>746</v>
      </c>
      <c r="C312" s="20" t="s">
        <v>1230</v>
      </c>
      <c r="D312" s="20" t="s">
        <v>747</v>
      </c>
      <c r="E312" s="21" t="s">
        <v>167</v>
      </c>
      <c r="F312" s="114">
        <v>2860</v>
      </c>
      <c r="G312" s="21" t="s">
        <v>170</v>
      </c>
      <c r="H312" s="46" t="s">
        <v>988</v>
      </c>
      <c r="J312" s="139">
        <v>350801</v>
      </c>
      <c r="K312" s="4">
        <v>350801</v>
      </c>
      <c r="L312" s="4">
        <f>(12*(QUOTIENT(K312,10000)-31))+MOD(QUOTIENT(K312,100),100)+MOD(K312,100)-1</f>
        <v>56</v>
      </c>
      <c r="M312" s="11">
        <f t="shared" si="11"/>
        <v>3508</v>
      </c>
      <c r="T312" s="11"/>
      <c r="U312" s="11"/>
      <c r="V312" s="11"/>
      <c r="W312" s="59"/>
      <c r="X312" s="11"/>
      <c r="Y312" s="11"/>
      <c r="Z312" s="11"/>
      <c r="AU312" s="66"/>
      <c r="AV312" s="11"/>
      <c r="AW312" s="11"/>
      <c r="AX312" s="11"/>
      <c r="BB312" s="11"/>
      <c r="BC312" s="11"/>
      <c r="BO312" s="51"/>
      <c r="BP312" s="79"/>
      <c r="BQ312" s="11"/>
      <c r="BR312" s="11"/>
      <c r="BT312" s="11"/>
      <c r="BU312" s="11"/>
      <c r="BV312" s="11"/>
      <c r="BW312" s="11"/>
      <c r="BX312" s="11"/>
      <c r="BY312" s="11"/>
      <c r="BZ312" s="11"/>
      <c r="CA312" s="11"/>
      <c r="CB312" s="11"/>
      <c r="CC312" s="11"/>
      <c r="CD312" s="11"/>
      <c r="CE312" s="66"/>
    </row>
    <row r="313" spans="1:83" ht="12.75">
      <c r="A313" s="1" t="str">
        <f t="shared" si="9"/>
        <v>GG23-Offord-07</v>
      </c>
      <c r="B313" s="20" t="s">
        <v>545</v>
      </c>
      <c r="C313" s="20" t="s">
        <v>1230</v>
      </c>
      <c r="D313" s="20" t="s">
        <v>546</v>
      </c>
      <c r="E313" s="21" t="s">
        <v>168</v>
      </c>
      <c r="F313" s="114">
        <v>3859</v>
      </c>
      <c r="G313" s="21" t="s">
        <v>170</v>
      </c>
      <c r="H313" s="46" t="s">
        <v>989</v>
      </c>
      <c r="J313" s="139">
        <v>340401</v>
      </c>
      <c r="K313" s="4">
        <v>340801</v>
      </c>
      <c r="L313" s="4">
        <f>(12*(QUOTIENT(K313,10000)-31))+MOD(QUOTIENT(K313,100),100)+MOD(K313,100)-1</f>
        <v>44</v>
      </c>
      <c r="M313" s="11">
        <f t="shared" si="11"/>
        <v>3408</v>
      </c>
      <c r="T313" s="11"/>
      <c r="U313" s="11"/>
      <c r="V313" s="11"/>
      <c r="W313" s="59"/>
      <c r="X313" s="11"/>
      <c r="Y313" s="11"/>
      <c r="Z313" s="11"/>
      <c r="AU313" s="66"/>
      <c r="AV313" s="11"/>
      <c r="AW313" s="11"/>
      <c r="AX313" s="11"/>
      <c r="AY313" s="23"/>
      <c r="AZ313" s="25"/>
      <c r="BA313" s="25"/>
      <c r="BB313" s="25"/>
      <c r="BC313" s="24"/>
      <c r="BP313" s="79"/>
      <c r="BQ313" s="11"/>
      <c r="BR313" s="11"/>
      <c r="BT313" s="11"/>
      <c r="BU313" s="11"/>
      <c r="BV313" s="11"/>
      <c r="BW313" s="11"/>
      <c r="BX313" s="11"/>
      <c r="BY313" s="11"/>
      <c r="BZ313" s="11"/>
      <c r="CA313" s="11"/>
      <c r="CB313" s="11"/>
      <c r="CC313" s="11"/>
      <c r="CD313" s="11"/>
      <c r="CE313" s="66"/>
    </row>
    <row r="314" spans="1:83" ht="12.75">
      <c r="A314" s="1" t="str">
        <f t="shared" si="9"/>
        <v>GG23-Hughes-08</v>
      </c>
      <c r="B314" s="20" t="s">
        <v>564</v>
      </c>
      <c r="C314" s="20" t="s">
        <v>1230</v>
      </c>
      <c r="D314" s="20" t="s">
        <v>565</v>
      </c>
      <c r="E314" s="21" t="s">
        <v>169</v>
      </c>
      <c r="F314" s="114">
        <v>14492</v>
      </c>
      <c r="G314" s="21" t="s">
        <v>170</v>
      </c>
      <c r="H314" s="46" t="s">
        <v>990</v>
      </c>
      <c r="J314" s="139">
        <v>340301</v>
      </c>
      <c r="K314" s="4">
        <v>340501</v>
      </c>
      <c r="L314" s="4">
        <f>(12*(QUOTIENT(K314,10000)-31))+MOD(QUOTIENT(K314,100),100)+MOD(K314,100)-1</f>
        <v>41</v>
      </c>
      <c r="M314" s="11">
        <f t="shared" si="11"/>
        <v>3405</v>
      </c>
      <c r="T314" s="11"/>
      <c r="U314" s="11"/>
      <c r="V314" s="11"/>
      <c r="W314" s="59"/>
      <c r="X314" s="11"/>
      <c r="Y314" s="11"/>
      <c r="Z314" s="11"/>
      <c r="AU314" s="66"/>
      <c r="AV314" s="11"/>
      <c r="AW314" s="11"/>
      <c r="AX314" s="23"/>
      <c r="AY314" s="25"/>
      <c r="AZ314" s="24"/>
      <c r="BB314" s="11"/>
      <c r="BC314" s="11"/>
      <c r="BP314" s="79"/>
      <c r="BQ314" s="11"/>
      <c r="BR314" s="11"/>
      <c r="BT314" s="11"/>
      <c r="BU314" s="11"/>
      <c r="BV314" s="11"/>
      <c r="BW314" s="11"/>
      <c r="BX314" s="11"/>
      <c r="BY314" s="11"/>
      <c r="BZ314" s="11"/>
      <c r="CA314" s="11"/>
      <c r="CB314" s="11"/>
      <c r="CC314" s="11"/>
      <c r="CD314" s="11"/>
      <c r="CE314" s="66"/>
    </row>
    <row r="315" spans="1:83" ht="12.75">
      <c r="A315" s="1" t="str">
        <f t="shared" si="9"/>
        <v>GG24-JonesD-01</v>
      </c>
      <c r="B315" s="20" t="s">
        <v>517</v>
      </c>
      <c r="C315" s="20" t="s">
        <v>1230</v>
      </c>
      <c r="D315" s="20" t="s">
        <v>1263</v>
      </c>
      <c r="E315" s="21" t="s">
        <v>199</v>
      </c>
      <c r="F315" s="114">
        <v>14363</v>
      </c>
      <c r="G315" s="21" t="s">
        <v>198</v>
      </c>
      <c r="H315" s="46" t="s">
        <v>983</v>
      </c>
      <c r="J315" s="139">
        <v>320801</v>
      </c>
      <c r="K315" s="4">
        <v>320801</v>
      </c>
      <c r="L315" s="4">
        <f>(12*(QUOTIENT(K315,10000)-31))+MOD(QUOTIENT(K315,100),100)+MOD(K315,100)-1</f>
        <v>20</v>
      </c>
      <c r="M315" s="11">
        <f t="shared" si="11"/>
        <v>3208</v>
      </c>
      <c r="T315" s="11"/>
      <c r="U315" s="11"/>
      <c r="V315" s="11"/>
      <c r="W315" s="59"/>
      <c r="X315" s="11"/>
      <c r="Y315" s="11"/>
      <c r="Z315" s="11"/>
      <c r="AE315" s="51"/>
      <c r="AU315" s="66"/>
      <c r="AV315" s="11"/>
      <c r="AW315" s="11"/>
      <c r="AX315" s="11"/>
      <c r="BB315" s="11"/>
      <c r="BC315" s="11"/>
      <c r="BP315" s="79"/>
      <c r="BQ315" s="11"/>
      <c r="BR315" s="11"/>
      <c r="BT315" s="11"/>
      <c r="BU315" s="11"/>
      <c r="BV315" s="11"/>
      <c r="BW315" s="11"/>
      <c r="BX315" s="11"/>
      <c r="BY315" s="11"/>
      <c r="BZ315" s="11"/>
      <c r="CA315" s="11"/>
      <c r="CB315" s="11"/>
      <c r="CC315" s="11"/>
      <c r="CD315" s="11"/>
      <c r="CE315" s="66"/>
    </row>
    <row r="316" spans="1:83" ht="12.75">
      <c r="A316" s="1" t="str">
        <f t="shared" si="9"/>
        <v>GG24-Offord-02</v>
      </c>
      <c r="B316" s="20" t="s">
        <v>545</v>
      </c>
      <c r="C316" s="20" t="s">
        <v>1230</v>
      </c>
      <c r="D316" s="20" t="s">
        <v>546</v>
      </c>
      <c r="E316" s="21" t="s">
        <v>193</v>
      </c>
      <c r="F316" s="114">
        <v>14542</v>
      </c>
      <c r="G316" s="21" t="s">
        <v>198</v>
      </c>
      <c r="H316" s="46" t="s">
        <v>984</v>
      </c>
      <c r="J316" s="139">
        <v>340701</v>
      </c>
      <c r="K316" s="4">
        <v>341201</v>
      </c>
      <c r="L316" s="4">
        <f>(12*(QUOTIENT(K316,10000)-31))+MOD(QUOTIENT(K316,100),100)+MOD(K316,100)-1</f>
        <v>48</v>
      </c>
      <c r="M316" s="11">
        <f t="shared" si="11"/>
        <v>3412</v>
      </c>
      <c r="T316" s="11"/>
      <c r="U316" s="11"/>
      <c r="V316" s="11"/>
      <c r="W316" s="59"/>
      <c r="X316" s="11"/>
      <c r="Y316" s="11"/>
      <c r="Z316" s="11"/>
      <c r="AU316" s="66"/>
      <c r="AV316" s="11"/>
      <c r="AW316" s="11"/>
      <c r="AX316" s="11"/>
      <c r="BB316" s="23"/>
      <c r="BC316" s="25"/>
      <c r="BD316" s="25"/>
      <c r="BE316" s="25"/>
      <c r="BF316" s="25"/>
      <c r="BG316" s="102"/>
      <c r="BP316" s="79"/>
      <c r="BQ316" s="11"/>
      <c r="BR316" s="11"/>
      <c r="BT316" s="11"/>
      <c r="BU316" s="11"/>
      <c r="BV316" s="11"/>
      <c r="BW316" s="11"/>
      <c r="BX316" s="11"/>
      <c r="BY316" s="11"/>
      <c r="BZ316" s="11"/>
      <c r="CA316" s="11"/>
      <c r="CB316" s="11"/>
      <c r="CC316" s="11"/>
      <c r="CD316" s="11"/>
      <c r="CE316" s="66"/>
    </row>
    <row r="317" spans="1:83" ht="12.75">
      <c r="A317" s="1" t="str">
        <f t="shared" si="9"/>
        <v>GG24-Lee-03</v>
      </c>
      <c r="B317" s="20" t="s">
        <v>160</v>
      </c>
      <c r="C317" s="20" t="s">
        <v>1230</v>
      </c>
      <c r="D317" s="20" t="s">
        <v>161</v>
      </c>
      <c r="E317" s="21" t="s">
        <v>194</v>
      </c>
      <c r="F317" s="114">
        <v>11500</v>
      </c>
      <c r="G317" s="21" t="s">
        <v>198</v>
      </c>
      <c r="H317" s="46" t="s">
        <v>985</v>
      </c>
      <c r="J317" s="139">
        <v>330901</v>
      </c>
      <c r="K317" s="29">
        <v>330903</v>
      </c>
      <c r="L317" s="4">
        <f>(12*(QUOTIENT(K317,10000)-31))+MOD(QUOTIENT(K317,100),100)+MOD(K317,100)-1</f>
        <v>35</v>
      </c>
      <c r="M317" s="11">
        <f t="shared" si="11"/>
        <v>3311</v>
      </c>
      <c r="T317" s="11"/>
      <c r="U317" s="11"/>
      <c r="V317" s="11"/>
      <c r="W317" s="59"/>
      <c r="X317" s="11"/>
      <c r="Y317" s="11"/>
      <c r="Z317" s="11"/>
      <c r="AR317" s="40"/>
      <c r="AS317" s="51"/>
      <c r="AT317" s="51"/>
      <c r="AU317" s="66"/>
      <c r="AV317" s="11"/>
      <c r="AW317" s="11"/>
      <c r="AX317" s="11"/>
      <c r="BB317" s="11"/>
      <c r="BC317" s="11"/>
      <c r="BP317" s="79"/>
      <c r="BQ317" s="11"/>
      <c r="BR317" s="11"/>
      <c r="BT317" s="11"/>
      <c r="BU317" s="11"/>
      <c r="BV317" s="11"/>
      <c r="BW317" s="11"/>
      <c r="BX317" s="11"/>
      <c r="BY317" s="11"/>
      <c r="BZ317" s="11"/>
      <c r="CA317" s="11"/>
      <c r="CB317" s="11"/>
      <c r="CC317" s="11"/>
      <c r="CD317" s="11"/>
      <c r="CE317" s="66"/>
    </row>
    <row r="318" spans="1:83" ht="12.75">
      <c r="A318" s="1" t="str">
        <f t="shared" si="9"/>
        <v>GG24-Cooper-04</v>
      </c>
      <c r="B318" s="20" t="s">
        <v>741</v>
      </c>
      <c r="C318" s="20" t="s">
        <v>1230</v>
      </c>
      <c r="D318" s="20" t="s">
        <v>742</v>
      </c>
      <c r="E318" s="21" t="s">
        <v>195</v>
      </c>
      <c r="F318" s="114">
        <v>1326</v>
      </c>
      <c r="G318" s="21" t="s">
        <v>198</v>
      </c>
      <c r="H318" s="46" t="s">
        <v>986</v>
      </c>
      <c r="J318" s="139">
        <v>330903</v>
      </c>
      <c r="K318" s="29">
        <v>330903</v>
      </c>
      <c r="L318" s="4">
        <f>(12*(QUOTIENT(K318,10000)-31))+MOD(QUOTIENT(K318,100),100)+MOD(K318,100)-1</f>
        <v>35</v>
      </c>
      <c r="M318" s="11">
        <f t="shared" si="11"/>
        <v>3311</v>
      </c>
      <c r="T318" s="11"/>
      <c r="U318" s="11"/>
      <c r="V318" s="11"/>
      <c r="W318" s="59"/>
      <c r="X318" s="11"/>
      <c r="Y318" s="11"/>
      <c r="Z318" s="11"/>
      <c r="AR318" s="51"/>
      <c r="AS318" s="51"/>
      <c r="AT318" s="51"/>
      <c r="AU318" s="66"/>
      <c r="AV318" s="11"/>
      <c r="AW318" s="11"/>
      <c r="AX318" s="11"/>
      <c r="BB318" s="11"/>
      <c r="BC318" s="11"/>
      <c r="BP318" s="79"/>
      <c r="BQ318" s="11"/>
      <c r="BR318" s="11"/>
      <c r="BT318" s="11"/>
      <c r="BU318" s="11"/>
      <c r="BV318" s="11"/>
      <c r="BW318" s="11"/>
      <c r="BX318" s="11"/>
      <c r="BY318" s="11"/>
      <c r="BZ318" s="11"/>
      <c r="CA318" s="11"/>
      <c r="CB318" s="11"/>
      <c r="CC318" s="11"/>
      <c r="CD318" s="11"/>
      <c r="CE318" s="66"/>
    </row>
    <row r="319" spans="1:83" ht="12.75">
      <c r="A319" s="1" t="str">
        <f t="shared" si="9"/>
        <v>GG24-Clavell-05</v>
      </c>
      <c r="B319" s="20" t="s">
        <v>644</v>
      </c>
      <c r="C319" s="20" t="s">
        <v>1230</v>
      </c>
      <c r="D319" s="20" t="s">
        <v>943</v>
      </c>
      <c r="E319" s="21" t="s">
        <v>196</v>
      </c>
      <c r="F319" s="114">
        <v>15317</v>
      </c>
      <c r="G319" s="21" t="s">
        <v>198</v>
      </c>
      <c r="H319" s="46" t="s">
        <v>987</v>
      </c>
      <c r="J319" s="139">
        <v>350602</v>
      </c>
      <c r="K319" s="4">
        <v>351102</v>
      </c>
      <c r="L319" s="4">
        <f>(12*(QUOTIENT(K319,10000)-31))+MOD(QUOTIENT(K319,100),100)+MOD(K319,100)-1</f>
        <v>60</v>
      </c>
      <c r="M319" s="11">
        <f t="shared" si="11"/>
        <v>3512</v>
      </c>
      <c r="T319" s="11"/>
      <c r="U319" s="11"/>
      <c r="V319" s="11"/>
      <c r="W319" s="59"/>
      <c r="X319" s="11"/>
      <c r="Y319" s="11"/>
      <c r="Z319" s="11"/>
      <c r="AU319" s="66"/>
      <c r="AV319" s="11"/>
      <c r="AW319" s="11"/>
      <c r="AX319" s="11"/>
      <c r="BB319" s="11"/>
      <c r="BC319" s="11"/>
      <c r="BM319" s="40"/>
      <c r="BN319" s="40"/>
      <c r="BO319" s="25"/>
      <c r="BP319" s="131"/>
      <c r="BQ319" s="25"/>
      <c r="BR319" s="41"/>
      <c r="BS319" s="109"/>
      <c r="BT319" s="11"/>
      <c r="BU319" s="11"/>
      <c r="BV319" s="11"/>
      <c r="BW319" s="11"/>
      <c r="BX319" s="11"/>
      <c r="BY319" s="11"/>
      <c r="BZ319" s="11"/>
      <c r="CA319" s="11"/>
      <c r="CB319" s="11"/>
      <c r="CC319" s="11"/>
      <c r="CD319" s="11"/>
      <c r="CE319" s="66"/>
    </row>
    <row r="320" spans="1:83" ht="12.75">
      <c r="A320" s="1" t="str">
        <f t="shared" si="9"/>
        <v>GG24-Hughes-06</v>
      </c>
      <c r="B320" s="20" t="s">
        <v>564</v>
      </c>
      <c r="C320" s="20" t="s">
        <v>1230</v>
      </c>
      <c r="D320" s="20" t="s">
        <v>565</v>
      </c>
      <c r="E320" s="21" t="s">
        <v>197</v>
      </c>
      <c r="F320" s="114">
        <v>10646</v>
      </c>
      <c r="G320" s="21" t="s">
        <v>198</v>
      </c>
      <c r="H320" s="46" t="s">
        <v>988</v>
      </c>
      <c r="J320" s="139">
        <v>340501</v>
      </c>
      <c r="K320" s="4">
        <v>340601</v>
      </c>
      <c r="L320" s="4">
        <f>(12*(QUOTIENT(K320,10000)-31))+MOD(QUOTIENT(K320,100),100)+MOD(K320,100)-1</f>
        <v>42</v>
      </c>
      <c r="M320" s="11">
        <f t="shared" si="11"/>
        <v>3406</v>
      </c>
      <c r="T320" s="11"/>
      <c r="U320" s="11"/>
      <c r="V320" s="11"/>
      <c r="W320" s="59"/>
      <c r="X320" s="11"/>
      <c r="Y320" s="11"/>
      <c r="Z320" s="11"/>
      <c r="AN320" s="11"/>
      <c r="AU320" s="66"/>
      <c r="AV320" s="11"/>
      <c r="AW320" s="11"/>
      <c r="AX320" s="11"/>
      <c r="AZ320" s="23"/>
      <c r="BA320" s="24"/>
      <c r="BB320" s="11"/>
      <c r="BC320" s="11"/>
      <c r="BP320" s="79"/>
      <c r="BQ320" s="11"/>
      <c r="BR320" s="11"/>
      <c r="BT320" s="11"/>
      <c r="BU320" s="11"/>
      <c r="BV320" s="11"/>
      <c r="BW320" s="11"/>
      <c r="BX320" s="11"/>
      <c r="BY320" s="11"/>
      <c r="BZ320" s="11"/>
      <c r="CA320" s="11"/>
      <c r="CB320" s="11"/>
      <c r="CC320" s="11"/>
      <c r="CD320" s="11"/>
      <c r="CE320" s="66"/>
    </row>
    <row r="321" spans="1:83" ht="12.75">
      <c r="A321" s="1" t="str">
        <f t="shared" si="9"/>
        <v>GG25-DeMarce-01</v>
      </c>
      <c r="B321" s="79" t="s">
        <v>554</v>
      </c>
      <c r="C321" s="79" t="s">
        <v>1230</v>
      </c>
      <c r="D321" s="79" t="s">
        <v>555</v>
      </c>
      <c r="E321" s="21" t="s">
        <v>202</v>
      </c>
      <c r="F321" s="114">
        <v>20867</v>
      </c>
      <c r="G321" s="21" t="s">
        <v>203</v>
      </c>
      <c r="H321" s="46" t="s">
        <v>983</v>
      </c>
      <c r="J321" s="139">
        <v>340501</v>
      </c>
      <c r="K321" s="29">
        <v>341001</v>
      </c>
      <c r="L321" s="4">
        <f>(12*(QUOTIENT(K321,10000)-31))+MOD(QUOTIENT(K321,100),100)+MOD(K321,100)-1</f>
        <v>46</v>
      </c>
      <c r="M321" s="1">
        <f>3100+(100*QUOTIENT(L321-1,12))+MOD(L321-1,12)+1</f>
        <v>3410</v>
      </c>
      <c r="T321" s="11"/>
      <c r="U321" s="11"/>
      <c r="V321" s="11"/>
      <c r="W321" s="59"/>
      <c r="X321" s="11"/>
      <c r="Y321" s="11"/>
      <c r="Z321" s="11"/>
      <c r="AZ321" s="23"/>
      <c r="BA321" s="25"/>
      <c r="BB321" s="25"/>
      <c r="BC321" s="25"/>
      <c r="BD321" s="25"/>
      <c r="BE321" s="24"/>
      <c r="BP321" s="79"/>
      <c r="BQ321" s="11"/>
      <c r="BR321" s="11"/>
      <c r="BT321" s="11"/>
      <c r="BU321" s="11"/>
      <c r="BV321" s="11"/>
      <c r="BW321" s="11"/>
      <c r="BX321" s="11"/>
      <c r="BY321" s="11"/>
      <c r="BZ321" s="11"/>
      <c r="CA321" s="11"/>
      <c r="CB321" s="11"/>
      <c r="CC321" s="11"/>
      <c r="CD321" s="11"/>
      <c r="CE321" s="66"/>
    </row>
    <row r="322" spans="1:100" ht="12.75">
      <c r="A322" s="1" t="str">
        <f t="shared" si="9"/>
        <v>GG25-Howard-02</v>
      </c>
      <c r="B322" s="79" t="s">
        <v>746</v>
      </c>
      <c r="C322" s="79" t="s">
        <v>1230</v>
      </c>
      <c r="D322" s="79" t="s">
        <v>204</v>
      </c>
      <c r="E322" s="21" t="s">
        <v>205</v>
      </c>
      <c r="F322" s="114">
        <v>9326</v>
      </c>
      <c r="G322" s="21" t="s">
        <v>203</v>
      </c>
      <c r="H322" s="46" t="s">
        <v>984</v>
      </c>
      <c r="J322" s="139">
        <v>340904</v>
      </c>
      <c r="K322" s="29">
        <v>370303</v>
      </c>
      <c r="L322" s="4">
        <f>(12*(QUOTIENT(K322,10000)-31))+MOD(QUOTIENT(K322,100),100)+MOD(K322,100)-1</f>
        <v>77</v>
      </c>
      <c r="M322" s="1">
        <f>3100+(100*QUOTIENT(L322-1,12))+MOD(L322-1,12)+1</f>
        <v>3705</v>
      </c>
      <c r="T322" s="11"/>
      <c r="U322" s="11"/>
      <c r="V322" s="11"/>
      <c r="W322" s="59"/>
      <c r="X322" s="11"/>
      <c r="Y322" s="11"/>
      <c r="Z322" s="11"/>
      <c r="BB322" s="11"/>
      <c r="BC322" s="11"/>
      <c r="BD322" s="40"/>
      <c r="BE322" s="40"/>
      <c r="BF322" s="40"/>
      <c r="BG322" s="108"/>
      <c r="BH322" s="25"/>
      <c r="BI322" s="25"/>
      <c r="BJ322" s="25"/>
      <c r="BK322" s="25"/>
      <c r="BL322" s="25"/>
      <c r="BM322" s="25"/>
      <c r="BN322" s="25"/>
      <c r="BO322" s="25"/>
      <c r="BP322" s="131"/>
      <c r="BQ322" s="25"/>
      <c r="BR322" s="25"/>
      <c r="BS322" s="64"/>
      <c r="BT322" s="25"/>
      <c r="BU322" s="25"/>
      <c r="BV322" s="25"/>
      <c r="BW322" s="25"/>
      <c r="BX322" s="25"/>
      <c r="BY322" s="25"/>
      <c r="BZ322" s="25"/>
      <c r="CA322" s="25"/>
      <c r="CB322" s="25"/>
      <c r="CC322" s="25"/>
      <c r="CD322" s="25"/>
      <c r="CE322" s="64"/>
      <c r="CF322" s="150"/>
      <c r="CG322" s="25"/>
      <c r="CH322" s="25"/>
      <c r="CI322" s="25"/>
      <c r="CJ322" s="25"/>
      <c r="CK322" s="25"/>
      <c r="CL322" s="25"/>
      <c r="CM322" s="25"/>
      <c r="CN322" s="25"/>
      <c r="CO322" s="25"/>
      <c r="CP322" s="25"/>
      <c r="CQ322" s="25"/>
      <c r="CR322" s="25"/>
      <c r="CS322" s="25"/>
      <c r="CT322" s="41"/>
      <c r="CU322" s="41"/>
      <c r="CV322" s="41"/>
    </row>
    <row r="323" spans="1:83" ht="12.75">
      <c r="A323" s="1" t="str">
        <f t="shared" si="9"/>
        <v>GG25-Huff-03</v>
      </c>
      <c r="B323" s="79" t="s">
        <v>508</v>
      </c>
      <c r="C323" s="79" t="s">
        <v>1230</v>
      </c>
      <c r="D323" s="79" t="s">
        <v>820</v>
      </c>
      <c r="E323" s="21" t="s">
        <v>206</v>
      </c>
      <c r="F323" s="114">
        <v>9759</v>
      </c>
      <c r="G323" s="21" t="s">
        <v>203</v>
      </c>
      <c r="H323" s="46" t="s">
        <v>985</v>
      </c>
      <c r="J323" s="139">
        <v>330112</v>
      </c>
      <c r="K323" s="29">
        <v>330112</v>
      </c>
      <c r="L323" s="4">
        <f>(12*(QUOTIENT(K323,10000)-31))+MOD(QUOTIENT(K323,100),100)+MOD(K323,100)-1</f>
        <v>36</v>
      </c>
      <c r="M323" s="1">
        <f>3100+(100*QUOTIENT(L323-1,12))+MOD(L323-1,12)+1</f>
        <v>3312</v>
      </c>
      <c r="T323" s="11"/>
      <c r="U323" s="11"/>
      <c r="V323" s="11"/>
      <c r="W323" s="59"/>
      <c r="X323" s="11"/>
      <c r="Y323" s="11"/>
      <c r="Z323" s="11"/>
      <c r="AJ323" s="51"/>
      <c r="AK323" s="51"/>
      <c r="AL323" s="51"/>
      <c r="AM323" s="51"/>
      <c r="AN323" s="51"/>
      <c r="AO323" s="51"/>
      <c r="AP323" s="51"/>
      <c r="AQ323" s="51"/>
      <c r="AR323" s="51"/>
      <c r="AS323" s="51"/>
      <c r="AT323" s="51"/>
      <c r="AU323" s="83"/>
      <c r="BB323" s="11"/>
      <c r="BC323" s="11"/>
      <c r="BP323" s="79"/>
      <c r="BQ323" s="11"/>
      <c r="BR323" s="11"/>
      <c r="BT323" s="11"/>
      <c r="BU323" s="11"/>
      <c r="BV323" s="11"/>
      <c r="BW323" s="11"/>
      <c r="BX323" s="11"/>
      <c r="BY323" s="11"/>
      <c r="BZ323" s="11"/>
      <c r="CA323" s="11"/>
      <c r="CB323" s="11"/>
      <c r="CC323" s="11"/>
      <c r="CD323" s="11"/>
      <c r="CE323" s="66"/>
    </row>
    <row r="324" spans="1:83" ht="12.75">
      <c r="A324" s="1" t="str">
        <f t="shared" si="9"/>
        <v>GG25-Huston-04</v>
      </c>
      <c r="B324" s="79" t="s">
        <v>520</v>
      </c>
      <c r="C324" s="79" t="s">
        <v>1230</v>
      </c>
      <c r="D324" s="79" t="s">
        <v>207</v>
      </c>
      <c r="E324" s="21" t="s">
        <v>208</v>
      </c>
      <c r="F324" s="114">
        <v>20891</v>
      </c>
      <c r="G324" s="21" t="s">
        <v>203</v>
      </c>
      <c r="H324" s="46" t="s">
        <v>986</v>
      </c>
      <c r="J324" s="139">
        <v>341103</v>
      </c>
      <c r="K324" s="29">
        <v>341103</v>
      </c>
      <c r="L324" s="4">
        <f>(12*(QUOTIENT(K324,10000)-31))+MOD(QUOTIENT(K324,100),100)+MOD(K324,100)-1</f>
        <v>49</v>
      </c>
      <c r="M324" s="1">
        <f>3100+(100*QUOTIENT(L324-1,12))+MOD(L324-1,12)+1</f>
        <v>3501</v>
      </c>
      <c r="N324" s="20"/>
      <c r="T324" s="11"/>
      <c r="U324" s="11"/>
      <c r="V324" s="11"/>
      <c r="W324" s="59"/>
      <c r="X324" s="11"/>
      <c r="Y324" s="11"/>
      <c r="Z324" s="11"/>
      <c r="BB324" s="11"/>
      <c r="BC324" s="11"/>
      <c r="BF324" s="51"/>
      <c r="BG324" s="83"/>
      <c r="BH324" s="51"/>
      <c r="BP324" s="79"/>
      <c r="BQ324" s="11"/>
      <c r="BR324" s="11"/>
      <c r="BT324" s="11"/>
      <c r="BU324" s="11"/>
      <c r="BV324" s="11"/>
      <c r="BW324" s="11"/>
      <c r="BX324" s="11"/>
      <c r="BY324" s="11"/>
      <c r="BZ324" s="11"/>
      <c r="CA324" s="11"/>
      <c r="CB324" s="11"/>
      <c r="CC324" s="11"/>
      <c r="CD324" s="11"/>
      <c r="CE324" s="66"/>
    </row>
    <row r="325" spans="1:83" ht="12.75">
      <c r="A325" s="1" t="str">
        <f aca="true" t="shared" si="12" ref="A325:A388">TRIM(G325)&amp;"-"&amp;B325&amp;"-"&amp;H325</f>
        <v>GG25-Offord-05</v>
      </c>
      <c r="B325" s="79" t="s">
        <v>545</v>
      </c>
      <c r="C325" s="79" t="s">
        <v>1230</v>
      </c>
      <c r="D325" s="79" t="s">
        <v>546</v>
      </c>
      <c r="E325" s="21" t="s">
        <v>209</v>
      </c>
      <c r="F325" s="114">
        <v>8982</v>
      </c>
      <c r="G325" s="21" t="s">
        <v>203</v>
      </c>
      <c r="H325" s="46" t="s">
        <v>987</v>
      </c>
      <c r="J325" s="139">
        <v>330401</v>
      </c>
      <c r="K325" s="4">
        <v>340401</v>
      </c>
      <c r="L325" s="4">
        <f>(12*(QUOTIENT(K325,10000)-31))+MOD(QUOTIENT(K325,100),100)+MOD(K325,100)-1</f>
        <v>40</v>
      </c>
      <c r="M325" s="1">
        <f>3100+(100*QUOTIENT(L325-1,12))+MOD(L325-1,12)+1</f>
        <v>3404</v>
      </c>
      <c r="T325" s="11"/>
      <c r="U325" s="11"/>
      <c r="V325" s="11"/>
      <c r="W325" s="59"/>
      <c r="X325" s="11"/>
      <c r="Y325" s="11"/>
      <c r="Z325" s="11"/>
      <c r="AM325" s="51"/>
      <c r="BB325" s="11"/>
      <c r="BC325" s="11"/>
      <c r="BP325" s="79"/>
      <c r="BQ325" s="11"/>
      <c r="BR325" s="11"/>
      <c r="BT325" s="11"/>
      <c r="BU325" s="11"/>
      <c r="BV325" s="11"/>
      <c r="BW325" s="11"/>
      <c r="BX325" s="11"/>
      <c r="BY325" s="11"/>
      <c r="BZ325" s="11"/>
      <c r="CA325" s="11"/>
      <c r="CB325" s="11"/>
      <c r="CC325" s="11"/>
      <c r="CD325" s="11"/>
      <c r="CE325" s="66"/>
    </row>
    <row r="326" spans="1:83" ht="12.75">
      <c r="A326" s="1" t="str">
        <f t="shared" si="12"/>
        <v>GG25-Cooper-06</v>
      </c>
      <c r="B326" s="79" t="s">
        <v>741</v>
      </c>
      <c r="C326" s="79" t="s">
        <v>1230</v>
      </c>
      <c r="D326" s="79" t="s">
        <v>742</v>
      </c>
      <c r="E326" s="21" t="s">
        <v>210</v>
      </c>
      <c r="F326" s="114">
        <v>2918</v>
      </c>
      <c r="G326" s="21" t="s">
        <v>203</v>
      </c>
      <c r="H326" s="46" t="s">
        <v>988</v>
      </c>
      <c r="J326" s="139">
        <v>340202</v>
      </c>
      <c r="K326" s="4">
        <v>340202</v>
      </c>
      <c r="L326" s="4">
        <f>(12*(QUOTIENT(K326,10000)-31))+MOD(QUOTIENT(K326,100),100)+MOD(K326,100)-1</f>
        <v>39</v>
      </c>
      <c r="M326" s="1">
        <f>3100+(100*QUOTIENT(L326-1,12))+MOD(L326-1,12)+1</f>
        <v>3403</v>
      </c>
      <c r="T326" s="11"/>
      <c r="U326" s="11"/>
      <c r="V326" s="11"/>
      <c r="W326" s="59"/>
      <c r="X326" s="11"/>
      <c r="Y326" s="11"/>
      <c r="Z326" s="11"/>
      <c r="AW326" s="51"/>
      <c r="AX326" s="51"/>
      <c r="BB326" s="11"/>
      <c r="BC326" s="11"/>
      <c r="BP326" s="79"/>
      <c r="BQ326" s="11"/>
      <c r="BR326" s="11"/>
      <c r="BT326" s="11"/>
      <c r="BU326" s="11"/>
      <c r="BV326" s="11"/>
      <c r="BW326" s="11"/>
      <c r="BX326" s="11"/>
      <c r="BY326" s="11"/>
      <c r="BZ326" s="11"/>
      <c r="CA326" s="11"/>
      <c r="CB326" s="11"/>
      <c r="CC326" s="11"/>
      <c r="CD326" s="11"/>
      <c r="CE326" s="66"/>
    </row>
    <row r="327" spans="1:83" ht="12.75">
      <c r="A327" s="11" t="str">
        <f t="shared" si="12"/>
        <v>GG25-Evans-07</v>
      </c>
      <c r="B327" s="79" t="s">
        <v>927</v>
      </c>
      <c r="C327" s="79" t="s">
        <v>1230</v>
      </c>
      <c r="D327" s="79" t="s">
        <v>1261</v>
      </c>
      <c r="E327" s="21" t="s">
        <v>225</v>
      </c>
      <c r="F327" s="114">
        <v>10375</v>
      </c>
      <c r="G327" s="21" t="s">
        <v>203</v>
      </c>
      <c r="H327" s="46" t="s">
        <v>989</v>
      </c>
      <c r="J327" s="139">
        <v>350401</v>
      </c>
      <c r="K327" s="29">
        <v>360401</v>
      </c>
      <c r="L327" s="4">
        <f>(12*(QUOTIENT(K327,10000)-31))+MOD(QUOTIENT(K327,100),100)+MOD(K327,100)-1</f>
        <v>64</v>
      </c>
      <c r="M327" s="1">
        <f>3100+(100*QUOTIENT(L327-1,12))+MOD(L327-1,12)+1</f>
        <v>3604</v>
      </c>
      <c r="T327" s="11"/>
      <c r="U327" s="11"/>
      <c r="V327" s="11"/>
      <c r="W327" s="59"/>
      <c r="X327" s="11"/>
      <c r="Y327" s="11"/>
      <c r="Z327" s="11"/>
      <c r="BB327" s="11"/>
      <c r="BC327" s="11"/>
      <c r="BK327" s="23"/>
      <c r="BL327" s="25"/>
      <c r="BM327" s="25"/>
      <c r="BN327" s="25"/>
      <c r="BO327" s="25"/>
      <c r="BP327" s="131"/>
      <c r="BQ327" s="25"/>
      <c r="BR327" s="25"/>
      <c r="BS327" s="64"/>
      <c r="BT327" s="25"/>
      <c r="BU327" s="25"/>
      <c r="BV327" s="25"/>
      <c r="BW327" s="24"/>
      <c r="BX327" s="11"/>
      <c r="BY327" s="11"/>
      <c r="BZ327" s="11"/>
      <c r="CA327" s="11"/>
      <c r="CB327" s="11"/>
      <c r="CC327" s="11"/>
      <c r="CD327" s="11"/>
      <c r="CE327" s="66"/>
    </row>
    <row r="328" spans="1:83" ht="12.75">
      <c r="A328" s="11" t="str">
        <f t="shared" si="12"/>
        <v>GG26-DeMarce-01</v>
      </c>
      <c r="B328" s="79" t="s">
        <v>554</v>
      </c>
      <c r="C328" s="79" t="s">
        <v>1230</v>
      </c>
      <c r="D328" s="79" t="s">
        <v>555</v>
      </c>
      <c r="E328" s="21" t="s">
        <v>211</v>
      </c>
      <c r="F328" s="114">
        <v>3820</v>
      </c>
      <c r="G328" s="21" t="s">
        <v>224</v>
      </c>
      <c r="H328" s="46" t="s">
        <v>983</v>
      </c>
      <c r="J328" s="139">
        <v>341001</v>
      </c>
      <c r="K328" s="29">
        <v>341001</v>
      </c>
      <c r="L328" s="4">
        <f>(12*(QUOTIENT(K328,10000)-31))+MOD(QUOTIENT(K328,100),100)+MOD(K328,100)-1</f>
        <v>46</v>
      </c>
      <c r="M328" s="1">
        <f>3100+(100*QUOTIENT(L328-1,12))+MOD(L328-1,12)+1</f>
        <v>3410</v>
      </c>
      <c r="T328" s="11"/>
      <c r="U328" s="11"/>
      <c r="V328" s="11"/>
      <c r="W328" s="59"/>
      <c r="X328" s="11"/>
      <c r="Y328" s="11"/>
      <c r="Z328" s="11"/>
      <c r="BB328" s="11"/>
      <c r="BC328" s="11"/>
      <c r="BE328" s="51"/>
      <c r="BP328" s="79"/>
      <c r="BQ328" s="11"/>
      <c r="BR328" s="11"/>
      <c r="BT328" s="11"/>
      <c r="BU328" s="11"/>
      <c r="BV328" s="11"/>
      <c r="BW328" s="11"/>
      <c r="BX328" s="11"/>
      <c r="BY328" s="11"/>
      <c r="BZ328" s="11"/>
      <c r="CA328" s="11"/>
      <c r="CB328" s="11"/>
      <c r="CC328" s="11"/>
      <c r="CD328" s="11"/>
      <c r="CE328" s="66"/>
    </row>
    <row r="329" spans="1:83" ht="12.75">
      <c r="A329" s="11" t="str">
        <f t="shared" si="12"/>
        <v>GG26-Sinor-02</v>
      </c>
      <c r="B329" s="79" t="s">
        <v>1063</v>
      </c>
      <c r="C329" s="79" t="s">
        <v>1230</v>
      </c>
      <c r="D329" s="79" t="s">
        <v>212</v>
      </c>
      <c r="E329" s="21" t="s">
        <v>213</v>
      </c>
      <c r="F329" s="114">
        <v>6746</v>
      </c>
      <c r="G329" s="21" t="s">
        <v>224</v>
      </c>
      <c r="H329" s="46" t="s">
        <v>984</v>
      </c>
      <c r="J329" s="139">
        <v>350203</v>
      </c>
      <c r="K329" s="29">
        <v>350203</v>
      </c>
      <c r="L329" s="4">
        <f>(12*(QUOTIENT(K329,10000)-31))+MOD(QUOTIENT(K329,100),100)+MOD(K329,100)-1</f>
        <v>52</v>
      </c>
      <c r="M329" s="1">
        <f>3100+(100*QUOTIENT(L329-1,12))+MOD(L329-1,12)+1</f>
        <v>3504</v>
      </c>
      <c r="T329" s="11"/>
      <c r="U329" s="11"/>
      <c r="V329" s="11"/>
      <c r="W329" s="59"/>
      <c r="X329" s="11"/>
      <c r="Y329" s="11"/>
      <c r="Z329" s="11"/>
      <c r="BB329" s="11"/>
      <c r="BC329" s="11"/>
      <c r="BI329" s="51"/>
      <c r="BJ329" s="51"/>
      <c r="BK329" s="51"/>
      <c r="BP329" s="79"/>
      <c r="BQ329" s="11"/>
      <c r="BR329" s="11"/>
      <c r="BT329" s="11"/>
      <c r="BU329" s="11"/>
      <c r="BV329" s="11"/>
      <c r="BW329" s="11"/>
      <c r="BX329" s="11"/>
      <c r="BY329" s="11"/>
      <c r="BZ329" s="11"/>
      <c r="CA329" s="11"/>
      <c r="CB329" s="11"/>
      <c r="CC329" s="11"/>
      <c r="CD329" s="11"/>
      <c r="CE329" s="66"/>
    </row>
    <row r="330" spans="1:83" ht="12.75">
      <c r="A330" s="11" t="str">
        <f t="shared" si="12"/>
        <v>GG26-Richardson-03</v>
      </c>
      <c r="B330" s="79" t="s">
        <v>214</v>
      </c>
      <c r="C330" s="79" t="s">
        <v>1230</v>
      </c>
      <c r="D330" s="79" t="s">
        <v>215</v>
      </c>
      <c r="E330" s="21" t="s">
        <v>216</v>
      </c>
      <c r="F330" s="114">
        <v>24273</v>
      </c>
      <c r="G330" s="21" t="s">
        <v>224</v>
      </c>
      <c r="H330" s="46" t="s">
        <v>985</v>
      </c>
      <c r="J330" s="139">
        <v>340501</v>
      </c>
      <c r="K330" s="29">
        <v>340501</v>
      </c>
      <c r="L330" s="4">
        <f>(12*(QUOTIENT(K330,10000)-31))+MOD(QUOTIENT(K330,100),100)+MOD(K330,100)-1</f>
        <v>41</v>
      </c>
      <c r="M330" s="1">
        <f>3100+(100*QUOTIENT(L330-1,12))+MOD(L330-1,12)+1</f>
        <v>3405</v>
      </c>
      <c r="T330" s="11"/>
      <c r="U330" s="11"/>
      <c r="V330" s="11"/>
      <c r="W330" s="59"/>
      <c r="X330" s="11"/>
      <c r="Y330" s="11"/>
      <c r="Z330" s="11"/>
      <c r="AZ330" s="51"/>
      <c r="BB330" s="11"/>
      <c r="BC330" s="11"/>
      <c r="BP330" s="79"/>
      <c r="BQ330" s="11"/>
      <c r="BR330" s="11"/>
      <c r="BT330" s="11"/>
      <c r="BU330" s="11"/>
      <c r="BV330" s="11"/>
      <c r="BW330" s="11"/>
      <c r="BX330" s="11"/>
      <c r="BY330" s="11"/>
      <c r="BZ330" s="11"/>
      <c r="CA330" s="11"/>
      <c r="CB330" s="11"/>
      <c r="CC330" s="11"/>
      <c r="CD330" s="11"/>
      <c r="CE330" s="66"/>
    </row>
    <row r="331" spans="1:83" ht="12.75">
      <c r="A331" s="11" t="str">
        <f t="shared" si="12"/>
        <v>GG26-Offord-04</v>
      </c>
      <c r="B331" s="79" t="s">
        <v>545</v>
      </c>
      <c r="C331" s="79" t="s">
        <v>1230</v>
      </c>
      <c r="D331" s="79" t="s">
        <v>546</v>
      </c>
      <c r="E331" s="21" t="s">
        <v>217</v>
      </c>
      <c r="F331" s="114">
        <v>18053</v>
      </c>
      <c r="G331" s="21" t="s">
        <v>224</v>
      </c>
      <c r="H331" s="46" t="s">
        <v>986</v>
      </c>
      <c r="J331" s="139">
        <v>350301</v>
      </c>
      <c r="K331" s="29">
        <v>350301</v>
      </c>
      <c r="L331" s="4">
        <f>(12*(QUOTIENT(K331,10000)-31))+MOD(QUOTIENT(K331,100),100)+MOD(K331,100)-1</f>
        <v>51</v>
      </c>
      <c r="M331" s="1">
        <f>3100+(100*QUOTIENT(L331-1,12))+MOD(L331-1,12)+1</f>
        <v>3503</v>
      </c>
      <c r="T331" s="11"/>
      <c r="U331" s="11"/>
      <c r="V331" s="11"/>
      <c r="W331" s="59"/>
      <c r="X331" s="11"/>
      <c r="Y331" s="11"/>
      <c r="Z331" s="11"/>
      <c r="BB331" s="11"/>
      <c r="BC331" s="11"/>
      <c r="BJ331" s="51"/>
      <c r="BP331" s="79"/>
      <c r="BQ331" s="11"/>
      <c r="BR331" s="11"/>
      <c r="BT331" s="11"/>
      <c r="BU331" s="11"/>
      <c r="BV331" s="11"/>
      <c r="BW331" s="11"/>
      <c r="BX331" s="11"/>
      <c r="BY331" s="11"/>
      <c r="BZ331" s="11"/>
      <c r="CA331" s="11"/>
      <c r="CB331" s="11"/>
      <c r="CC331" s="11"/>
      <c r="CD331" s="11"/>
      <c r="CE331" s="66"/>
    </row>
    <row r="332" spans="1:83" ht="12.75">
      <c r="A332" s="11" t="str">
        <f t="shared" si="12"/>
        <v>GG26-Howard-05</v>
      </c>
      <c r="B332" s="79" t="s">
        <v>746</v>
      </c>
      <c r="C332" s="79" t="s">
        <v>1230</v>
      </c>
      <c r="D332" s="79" t="s">
        <v>747</v>
      </c>
      <c r="E332" s="21" t="s">
        <v>218</v>
      </c>
      <c r="F332" s="114">
        <v>8555</v>
      </c>
      <c r="G332" s="21" t="s">
        <v>224</v>
      </c>
      <c r="H332" s="46" t="s">
        <v>987</v>
      </c>
      <c r="J332" s="139">
        <v>340903</v>
      </c>
      <c r="K332" s="29">
        <v>340903</v>
      </c>
      <c r="L332" s="4">
        <f>(12*(QUOTIENT(K332,10000)-31))+MOD(QUOTIENT(K332,100),100)+MOD(K332,100)-1</f>
        <v>47</v>
      </c>
      <c r="M332" s="1">
        <f>3100+(100*QUOTIENT(L332-1,12))+MOD(L332-1,12)+1</f>
        <v>3411</v>
      </c>
      <c r="T332" s="11"/>
      <c r="U332" s="11"/>
      <c r="V332" s="11"/>
      <c r="W332" s="59"/>
      <c r="X332" s="11"/>
      <c r="Y332" s="11"/>
      <c r="Z332" s="11"/>
      <c r="BB332" s="11"/>
      <c r="BC332" s="11"/>
      <c r="BD332" s="51"/>
      <c r="BE332" s="51"/>
      <c r="BF332" s="51"/>
      <c r="BP332" s="79"/>
      <c r="BQ332" s="11"/>
      <c r="BR332" s="11"/>
      <c r="BT332" s="11"/>
      <c r="BU332" s="11"/>
      <c r="BV332" s="11"/>
      <c r="BW332" s="11"/>
      <c r="BX332" s="11"/>
      <c r="BY332" s="11"/>
      <c r="BZ332" s="11"/>
      <c r="CA332" s="11"/>
      <c r="CB332" s="11"/>
      <c r="CC332" s="11"/>
      <c r="CD332" s="11"/>
      <c r="CE332" s="66"/>
    </row>
    <row r="333" spans="1:83" ht="12.75">
      <c r="A333" s="11" t="str">
        <f t="shared" si="12"/>
        <v>GG26-Harvell-06</v>
      </c>
      <c r="B333" s="79" t="s">
        <v>219</v>
      </c>
      <c r="C333" s="79" t="s">
        <v>1230</v>
      </c>
      <c r="D333" s="79" t="s">
        <v>220</v>
      </c>
      <c r="E333" s="21" t="s">
        <v>221</v>
      </c>
      <c r="F333" s="114">
        <v>10939</v>
      </c>
      <c r="G333" s="21" t="s">
        <v>224</v>
      </c>
      <c r="H333" s="46" t="s">
        <v>988</v>
      </c>
      <c r="J333" s="139">
        <v>340901</v>
      </c>
      <c r="K333" s="4">
        <v>350301</v>
      </c>
      <c r="L333" s="4">
        <f>(12*(QUOTIENT(K333,10000)-31))+MOD(QUOTIENT(K333,100),100)+MOD(K333,100)-1</f>
        <v>51</v>
      </c>
      <c r="M333" s="1">
        <f>3100+(100*QUOTIENT(L333-1,12))+MOD(L333-1,12)+1</f>
        <v>3503</v>
      </c>
      <c r="T333" s="11"/>
      <c r="U333" s="11"/>
      <c r="V333" s="11"/>
      <c r="W333" s="59"/>
      <c r="X333" s="11"/>
      <c r="Y333" s="11"/>
      <c r="Z333" s="11"/>
      <c r="BB333" s="11"/>
      <c r="BC333" s="11"/>
      <c r="BD333" s="23"/>
      <c r="BE333" s="25"/>
      <c r="BF333" s="25"/>
      <c r="BG333" s="64"/>
      <c r="BH333" s="25"/>
      <c r="BI333" s="25"/>
      <c r="BJ333" s="24"/>
      <c r="BP333" s="79"/>
      <c r="BQ333" s="11"/>
      <c r="BR333" s="11"/>
      <c r="BT333" s="11"/>
      <c r="BU333" s="11"/>
      <c r="BV333" s="11"/>
      <c r="BW333" s="11"/>
      <c r="BX333" s="11"/>
      <c r="BY333" s="11"/>
      <c r="BZ333" s="11"/>
      <c r="CA333" s="11"/>
      <c r="CB333" s="11"/>
      <c r="CC333" s="11"/>
      <c r="CD333" s="11"/>
      <c r="CE333" s="66"/>
    </row>
    <row r="334" spans="1:83" ht="12.75">
      <c r="A334" s="11" t="str">
        <f t="shared" si="12"/>
        <v>GG26-DeMarce-07</v>
      </c>
      <c r="B334" s="79" t="s">
        <v>554</v>
      </c>
      <c r="C334" s="79" t="s">
        <v>1230</v>
      </c>
      <c r="D334" s="79" t="s">
        <v>555</v>
      </c>
      <c r="E334" s="21" t="s">
        <v>222</v>
      </c>
      <c r="F334" s="114">
        <v>714</v>
      </c>
      <c r="G334" s="21" t="s">
        <v>224</v>
      </c>
      <c r="H334" s="46" t="s">
        <v>989</v>
      </c>
      <c r="J334" s="139">
        <v>341101</v>
      </c>
      <c r="K334" s="29">
        <v>341101</v>
      </c>
      <c r="L334" s="4">
        <f>(12*(QUOTIENT(K334,10000)-31))+MOD(QUOTIENT(K334,100),100)+MOD(K334,100)-1</f>
        <v>47</v>
      </c>
      <c r="M334" s="1">
        <f>3100+(100*QUOTIENT(L334-1,12))+MOD(L334-1,12)+1</f>
        <v>3411</v>
      </c>
      <c r="T334" s="11"/>
      <c r="U334" s="11"/>
      <c r="V334" s="11"/>
      <c r="W334" s="59"/>
      <c r="X334" s="11"/>
      <c r="Y334" s="11"/>
      <c r="Z334" s="11"/>
      <c r="BB334" s="11"/>
      <c r="BC334" s="11"/>
      <c r="BF334" s="51"/>
      <c r="BP334" s="79"/>
      <c r="BQ334" s="11"/>
      <c r="BR334" s="11"/>
      <c r="BT334" s="11"/>
      <c r="BU334" s="11"/>
      <c r="BV334" s="11"/>
      <c r="BW334" s="11"/>
      <c r="BX334" s="11"/>
      <c r="BY334" s="11"/>
      <c r="BZ334" s="11"/>
      <c r="CA334" s="11"/>
      <c r="CB334" s="11"/>
      <c r="CC334" s="11"/>
      <c r="CD334" s="11"/>
      <c r="CE334" s="66"/>
    </row>
    <row r="335" spans="1:83" ht="12.75">
      <c r="A335" s="11" t="str">
        <f t="shared" si="12"/>
        <v>GG26-Carrico-08</v>
      </c>
      <c r="B335" s="79" t="s">
        <v>651</v>
      </c>
      <c r="C335" s="79" t="s">
        <v>1230</v>
      </c>
      <c r="D335" s="79" t="s">
        <v>652</v>
      </c>
      <c r="E335" s="21" t="s">
        <v>223</v>
      </c>
      <c r="F335" s="114">
        <v>5316</v>
      </c>
      <c r="G335" s="21" t="s">
        <v>224</v>
      </c>
      <c r="H335" s="46" t="s">
        <v>990</v>
      </c>
      <c r="J335" s="139">
        <v>340701</v>
      </c>
      <c r="K335" s="29">
        <v>340801</v>
      </c>
      <c r="L335" s="4">
        <f>(12*(QUOTIENT(K335,10000)-31))+MOD(QUOTIENT(K335,100),100)+MOD(K335,100)-1</f>
        <v>44</v>
      </c>
      <c r="M335" s="1">
        <f>3100+(100*QUOTIENT(L335-1,12))+MOD(L335-1,12)+1</f>
        <v>3408</v>
      </c>
      <c r="T335" s="11"/>
      <c r="U335" s="11"/>
      <c r="V335" s="11"/>
      <c r="W335" s="59"/>
      <c r="X335" s="11"/>
      <c r="Y335" s="11"/>
      <c r="Z335" s="11"/>
      <c r="BB335" s="23"/>
      <c r="BC335" s="24"/>
      <c r="BP335" s="79"/>
      <c r="BQ335" s="11"/>
      <c r="BR335" s="11"/>
      <c r="BT335" s="11"/>
      <c r="BU335" s="11"/>
      <c r="BV335" s="11"/>
      <c r="BW335" s="11"/>
      <c r="BX335" s="11"/>
      <c r="BY335" s="11"/>
      <c r="BZ335" s="11"/>
      <c r="CA335" s="11"/>
      <c r="CB335" s="11"/>
      <c r="CC335" s="11"/>
      <c r="CD335" s="11"/>
      <c r="CE335" s="66"/>
    </row>
    <row r="336" spans="1:83" ht="12.75">
      <c r="A336" s="1" t="str">
        <f t="shared" si="12"/>
        <v>GG27-Carrico-01</v>
      </c>
      <c r="B336" s="79" t="s">
        <v>651</v>
      </c>
      <c r="C336" s="79" t="s">
        <v>1230</v>
      </c>
      <c r="D336" s="79" t="s">
        <v>652</v>
      </c>
      <c r="E336" s="21" t="s">
        <v>239</v>
      </c>
      <c r="F336" s="114">
        <v>7694</v>
      </c>
      <c r="G336" s="21" t="s">
        <v>240</v>
      </c>
      <c r="H336" s="46" t="s">
        <v>983</v>
      </c>
      <c r="J336" s="139">
        <v>340801</v>
      </c>
      <c r="K336" s="29">
        <v>340801</v>
      </c>
      <c r="L336" s="4">
        <f>(12*(QUOTIENT(K336,10000)-31))+MOD(QUOTIENT(K336,100),100)+MOD(K336,100)-1</f>
        <v>44</v>
      </c>
      <c r="M336" s="1">
        <f>3100+(100*QUOTIENT(L336-1,12))+MOD(L336-1,12)+1</f>
        <v>3408</v>
      </c>
      <c r="T336" s="11"/>
      <c r="U336" s="11"/>
      <c r="V336" s="11"/>
      <c r="W336" s="59"/>
      <c r="X336" s="11"/>
      <c r="Y336" s="11"/>
      <c r="Z336" s="11"/>
      <c r="BB336" s="11"/>
      <c r="BC336" s="51"/>
      <c r="BP336" s="79"/>
      <c r="BQ336" s="11"/>
      <c r="BR336" s="11"/>
      <c r="BT336" s="11"/>
      <c r="BU336" s="11"/>
      <c r="BV336" s="11"/>
      <c r="BW336" s="11"/>
      <c r="BX336" s="11"/>
      <c r="BY336" s="11"/>
      <c r="BZ336" s="11"/>
      <c r="CA336" s="11"/>
      <c r="CB336" s="11"/>
      <c r="CC336" s="11"/>
      <c r="CD336" s="11"/>
      <c r="CE336" s="66"/>
    </row>
    <row r="337" spans="1:83" ht="12.75">
      <c r="A337" s="1" t="str">
        <f t="shared" si="12"/>
        <v>GG27-Cooper-02</v>
      </c>
      <c r="B337" s="79" t="s">
        <v>741</v>
      </c>
      <c r="C337" s="79" t="s">
        <v>1230</v>
      </c>
      <c r="D337" s="79" t="s">
        <v>742</v>
      </c>
      <c r="E337" s="21" t="s">
        <v>241</v>
      </c>
      <c r="F337" s="114">
        <v>1625</v>
      </c>
      <c r="G337" s="21" t="s">
        <v>240</v>
      </c>
      <c r="H337" s="46" t="s">
        <v>984</v>
      </c>
      <c r="J337" s="139">
        <v>350101</v>
      </c>
      <c r="K337" s="29">
        <v>350601</v>
      </c>
      <c r="L337" s="4">
        <f>(12*(QUOTIENT(K337,10000)-31))+MOD(QUOTIENT(K337,100),100)+MOD(K337,100)-1</f>
        <v>54</v>
      </c>
      <c r="M337" s="1">
        <f>3100+(100*QUOTIENT(L337-1,12))+MOD(L337-1,12)+1</f>
        <v>3506</v>
      </c>
      <c r="T337" s="11"/>
      <c r="U337" s="11"/>
      <c r="V337" s="11"/>
      <c r="W337" s="59"/>
      <c r="X337" s="11"/>
      <c r="Y337" s="11"/>
      <c r="Z337" s="11"/>
      <c r="BB337" s="11"/>
      <c r="BC337" s="11"/>
      <c r="BH337" s="23"/>
      <c r="BI337" s="25"/>
      <c r="BJ337" s="25"/>
      <c r="BK337" s="25"/>
      <c r="BL337" s="25"/>
      <c r="BM337" s="24"/>
      <c r="BP337" s="79"/>
      <c r="BQ337" s="11"/>
      <c r="BR337" s="11"/>
      <c r="BT337" s="11"/>
      <c r="BU337" s="11"/>
      <c r="BV337" s="11"/>
      <c r="BW337" s="11"/>
      <c r="BX337" s="11"/>
      <c r="BY337" s="11"/>
      <c r="BZ337" s="11"/>
      <c r="CA337" s="11"/>
      <c r="CB337" s="11"/>
      <c r="CC337" s="11"/>
      <c r="CD337" s="11"/>
      <c r="CE337" s="66"/>
    </row>
    <row r="338" spans="1:83" ht="12.75">
      <c r="A338" s="1" t="str">
        <f t="shared" si="12"/>
        <v>GG27-DeMarce-03</v>
      </c>
      <c r="B338" s="79" t="s">
        <v>554</v>
      </c>
      <c r="C338" s="79" t="s">
        <v>1230</v>
      </c>
      <c r="D338" s="79" t="s">
        <v>555</v>
      </c>
      <c r="E338" s="79" t="s">
        <v>242</v>
      </c>
      <c r="F338" s="114">
        <v>10767</v>
      </c>
      <c r="G338" s="21" t="s">
        <v>240</v>
      </c>
      <c r="H338" s="46" t="s">
        <v>985</v>
      </c>
      <c r="J338" s="139">
        <v>350101</v>
      </c>
      <c r="K338" s="29">
        <v>350901</v>
      </c>
      <c r="L338" s="4">
        <f>(12*(QUOTIENT(K338,10000)-31))+MOD(QUOTIENT(K338,100),100)+MOD(K338,100)-1</f>
        <v>57</v>
      </c>
      <c r="M338" s="1">
        <f>3100+(100*QUOTIENT(L338-1,12))+MOD(L338-1,12)+1</f>
        <v>3509</v>
      </c>
      <c r="T338" s="11"/>
      <c r="U338" s="11"/>
      <c r="V338" s="11"/>
      <c r="W338" s="59"/>
      <c r="X338" s="11"/>
      <c r="Y338" s="11"/>
      <c r="Z338" s="11"/>
      <c r="BB338" s="11"/>
      <c r="BC338" s="11"/>
      <c r="BH338" s="23"/>
      <c r="BI338" s="25"/>
      <c r="BJ338" s="25"/>
      <c r="BK338" s="25"/>
      <c r="BL338" s="25"/>
      <c r="BM338" s="25"/>
      <c r="BN338" s="25"/>
      <c r="BO338" s="25"/>
      <c r="BP338" s="110"/>
      <c r="BQ338" s="11"/>
      <c r="BR338" s="11"/>
      <c r="BT338" s="11"/>
      <c r="BU338" s="11"/>
      <c r="BV338" s="11"/>
      <c r="BW338" s="11"/>
      <c r="BX338" s="11"/>
      <c r="BY338" s="11"/>
      <c r="BZ338" s="11"/>
      <c r="CA338" s="11"/>
      <c r="CB338" s="11"/>
      <c r="CC338" s="11"/>
      <c r="CD338" s="11"/>
      <c r="CE338" s="66"/>
    </row>
    <row r="339" spans="1:83" ht="12.75">
      <c r="A339" s="1" t="str">
        <f t="shared" si="12"/>
        <v>GG27-Carroll-04</v>
      </c>
      <c r="B339" s="79" t="s">
        <v>1297</v>
      </c>
      <c r="C339" s="79" t="s">
        <v>1230</v>
      </c>
      <c r="D339" s="79" t="s">
        <v>1298</v>
      </c>
      <c r="E339" s="21" t="s">
        <v>243</v>
      </c>
      <c r="F339" s="114">
        <v>9559</v>
      </c>
      <c r="G339" s="21" t="s">
        <v>240</v>
      </c>
      <c r="H339" s="46" t="s">
        <v>986</v>
      </c>
      <c r="J339" s="139">
        <v>350903</v>
      </c>
      <c r="K339" s="29">
        <v>350903</v>
      </c>
      <c r="L339" s="4">
        <f>(12*(QUOTIENT(K339,10000)-31))+MOD(QUOTIENT(K339,100),100)+MOD(K339,100)-1</f>
        <v>59</v>
      </c>
      <c r="M339" s="1">
        <f>3100+(100*QUOTIENT(L339-1,12))+MOD(L339-1,12)+1</f>
        <v>3511</v>
      </c>
      <c r="T339" s="11"/>
      <c r="U339" s="11"/>
      <c r="V339" s="11"/>
      <c r="W339" s="59"/>
      <c r="X339" s="11"/>
      <c r="Y339" s="11"/>
      <c r="Z339" s="11"/>
      <c r="BB339" s="11"/>
      <c r="BC339" s="11"/>
      <c r="BP339" s="85"/>
      <c r="BQ339" s="51"/>
      <c r="BR339" s="51"/>
      <c r="BT339" s="11"/>
      <c r="BU339" s="11"/>
      <c r="BV339" s="11"/>
      <c r="BW339" s="11"/>
      <c r="BX339" s="11"/>
      <c r="BY339" s="11"/>
      <c r="BZ339" s="11"/>
      <c r="CA339" s="11"/>
      <c r="CB339" s="11"/>
      <c r="CC339" s="11"/>
      <c r="CD339" s="11"/>
      <c r="CE339" s="66"/>
    </row>
    <row r="340" spans="1:83" ht="12.75">
      <c r="A340" s="1" t="str">
        <f t="shared" si="12"/>
        <v>GG27-Offord-05</v>
      </c>
      <c r="B340" s="79" t="s">
        <v>545</v>
      </c>
      <c r="C340" s="79" t="s">
        <v>1230</v>
      </c>
      <c r="D340" s="79" t="s">
        <v>546</v>
      </c>
      <c r="E340" s="21" t="s">
        <v>244</v>
      </c>
      <c r="F340" s="114">
        <v>8124</v>
      </c>
      <c r="G340" s="21" t="s">
        <v>240</v>
      </c>
      <c r="H340" s="46" t="s">
        <v>987</v>
      </c>
      <c r="J340" s="139">
        <v>350201</v>
      </c>
      <c r="K340" s="4">
        <v>350701</v>
      </c>
      <c r="L340" s="4">
        <f>(12*(QUOTIENT(K340,10000)-31))+MOD(QUOTIENT(K340,100),100)+MOD(K340,100)-1</f>
        <v>55</v>
      </c>
      <c r="M340" s="1">
        <f>3100+(100*QUOTIENT(L340-1,12))+MOD(L340-1,12)+1</f>
        <v>3507</v>
      </c>
      <c r="T340" s="11"/>
      <c r="U340" s="11"/>
      <c r="V340" s="11"/>
      <c r="W340" s="59"/>
      <c r="X340" s="11"/>
      <c r="Y340" s="11"/>
      <c r="Z340" s="11"/>
      <c r="BB340" s="11"/>
      <c r="BC340" s="11"/>
      <c r="BI340" s="23"/>
      <c r="BJ340" s="25"/>
      <c r="BK340" s="25"/>
      <c r="BL340" s="25"/>
      <c r="BM340" s="25"/>
      <c r="BN340" s="24"/>
      <c r="BP340" s="79"/>
      <c r="BQ340" s="11"/>
      <c r="BR340" s="11"/>
      <c r="BT340" s="11"/>
      <c r="BU340" s="11"/>
      <c r="BV340" s="11"/>
      <c r="BW340" s="11"/>
      <c r="BX340" s="11"/>
      <c r="BY340" s="11"/>
      <c r="BZ340" s="11"/>
      <c r="CA340" s="11"/>
      <c r="CB340" s="11"/>
      <c r="CC340" s="11"/>
      <c r="CD340" s="11"/>
      <c r="CE340" s="66"/>
    </row>
    <row r="341" spans="1:83" ht="12.75">
      <c r="A341" s="1" t="str">
        <f t="shared" si="12"/>
        <v>GG27-Howard-06</v>
      </c>
      <c r="B341" s="79" t="s">
        <v>746</v>
      </c>
      <c r="C341" s="79" t="s">
        <v>1230</v>
      </c>
      <c r="D341" s="79" t="s">
        <v>747</v>
      </c>
      <c r="E341" s="21" t="s">
        <v>245</v>
      </c>
      <c r="F341" s="114">
        <v>5591</v>
      </c>
      <c r="G341" s="21" t="s">
        <v>240</v>
      </c>
      <c r="H341" s="46" t="s">
        <v>988</v>
      </c>
      <c r="J341" s="139">
        <v>350702</v>
      </c>
      <c r="K341" s="29">
        <v>350903</v>
      </c>
      <c r="L341" s="4">
        <f>(12*(QUOTIENT(K341,10000)-31))+MOD(QUOTIENT(K341,100),100)+MOD(K341,100)-1</f>
        <v>59</v>
      </c>
      <c r="M341" s="1">
        <f>3100+(100*QUOTIENT(L341-1,12))+MOD(L341-1,12)+1</f>
        <v>3511</v>
      </c>
      <c r="T341" s="11"/>
      <c r="U341" s="11"/>
      <c r="V341" s="11"/>
      <c r="W341" s="59"/>
      <c r="X341" s="11"/>
      <c r="Y341" s="11"/>
      <c r="Z341" s="11"/>
      <c r="BB341" s="11"/>
      <c r="BC341" s="11"/>
      <c r="BN341" s="40"/>
      <c r="BO341" s="40"/>
      <c r="BP341" s="42"/>
      <c r="BQ341" s="41"/>
      <c r="BR341" s="41"/>
      <c r="BT341" s="11"/>
      <c r="BU341" s="11"/>
      <c r="BV341" s="11"/>
      <c r="BW341" s="11"/>
      <c r="BX341" s="11"/>
      <c r="BY341" s="11"/>
      <c r="BZ341" s="11"/>
      <c r="CA341" s="11"/>
      <c r="CB341" s="11"/>
      <c r="CC341" s="11"/>
      <c r="CD341" s="11"/>
      <c r="CE341" s="66"/>
    </row>
    <row r="342" spans="1:83" ht="12.75">
      <c r="A342" s="1" t="str">
        <f t="shared" si="12"/>
        <v>GG27-Christiansen-07</v>
      </c>
      <c r="B342" s="79" t="s">
        <v>247</v>
      </c>
      <c r="C342" s="79" t="s">
        <v>1230</v>
      </c>
      <c r="D342" s="79" t="s">
        <v>246</v>
      </c>
      <c r="E342" s="21" t="s">
        <v>248</v>
      </c>
      <c r="F342" s="114">
        <v>1640</v>
      </c>
      <c r="G342" s="21" t="s">
        <v>240</v>
      </c>
      <c r="H342" s="46" t="s">
        <v>989</v>
      </c>
      <c r="J342" s="139">
        <v>350303</v>
      </c>
      <c r="K342" s="29">
        <v>350303</v>
      </c>
      <c r="L342" s="4">
        <f>(12*(QUOTIENT(K342,10000)-31))+MOD(QUOTIENT(K342,100),100)+MOD(K342,100)-1</f>
        <v>53</v>
      </c>
      <c r="M342" s="1">
        <f>3100+(100*QUOTIENT(L342-1,12))+MOD(L342-1,12)+1</f>
        <v>3505</v>
      </c>
      <c r="T342" s="11"/>
      <c r="U342" s="11"/>
      <c r="V342" s="11"/>
      <c r="W342" s="59"/>
      <c r="X342" s="11"/>
      <c r="Y342" s="11"/>
      <c r="Z342" s="11"/>
      <c r="BB342" s="11"/>
      <c r="BC342" s="11"/>
      <c r="BJ342" s="51"/>
      <c r="BK342" s="51"/>
      <c r="BL342" s="51"/>
      <c r="BP342" s="79"/>
      <c r="BQ342" s="11"/>
      <c r="BR342" s="11"/>
      <c r="BT342" s="11"/>
      <c r="BU342" s="11"/>
      <c r="BV342" s="11"/>
      <c r="BW342" s="11"/>
      <c r="BX342" s="11"/>
      <c r="BY342" s="11"/>
      <c r="BZ342" s="11"/>
      <c r="CA342" s="11"/>
      <c r="CB342" s="11"/>
      <c r="CC342" s="11"/>
      <c r="CD342" s="11"/>
      <c r="CE342" s="66"/>
    </row>
    <row r="343" spans="1:83" ht="12.75">
      <c r="A343" s="1" t="str">
        <f t="shared" si="12"/>
        <v>GG27-Evans-08</v>
      </c>
      <c r="B343" s="79" t="s">
        <v>927</v>
      </c>
      <c r="C343" s="79" t="s">
        <v>1230</v>
      </c>
      <c r="D343" s="79" t="s">
        <v>249</v>
      </c>
      <c r="E343" s="21" t="s">
        <v>250</v>
      </c>
      <c r="F343" s="114">
        <v>9572</v>
      </c>
      <c r="G343" s="21" t="s">
        <v>240</v>
      </c>
      <c r="H343" s="46" t="s">
        <v>990</v>
      </c>
      <c r="J343" s="139">
        <v>351001</v>
      </c>
      <c r="K343" s="4">
        <v>351201</v>
      </c>
      <c r="L343" s="4">
        <f>(12*(QUOTIENT(K343,10000)-31))+MOD(QUOTIENT(K343,100),100)+MOD(K343,100)-1</f>
        <v>60</v>
      </c>
      <c r="M343" s="1">
        <f>3100+(100*QUOTIENT(L343-1,12))+MOD(L343-1,12)+1</f>
        <v>3512</v>
      </c>
      <c r="T343" s="11"/>
      <c r="U343" s="11"/>
      <c r="V343" s="11"/>
      <c r="W343" s="59"/>
      <c r="X343" s="11"/>
      <c r="Y343" s="11"/>
      <c r="Z343" s="11"/>
      <c r="BB343" s="11"/>
      <c r="BC343" s="11"/>
      <c r="BP343" s="79"/>
      <c r="BQ343" s="23"/>
      <c r="BR343" s="25"/>
      <c r="BS343" s="102"/>
      <c r="BT343" s="11"/>
      <c r="BU343" s="11"/>
      <c r="BV343" s="11"/>
      <c r="BW343" s="11"/>
      <c r="BX343" s="11"/>
      <c r="BY343" s="11"/>
      <c r="BZ343" s="11"/>
      <c r="CA343" s="11"/>
      <c r="CB343" s="11"/>
      <c r="CC343" s="11"/>
      <c r="CD343" s="11"/>
      <c r="CE343" s="66"/>
    </row>
    <row r="344" spans="1:87" ht="12.75">
      <c r="A344" s="1" t="str">
        <f t="shared" si="12"/>
        <v>GG28-Howard-01</v>
      </c>
      <c r="B344" s="79" t="s">
        <v>746</v>
      </c>
      <c r="C344" s="79" t="s">
        <v>1230</v>
      </c>
      <c r="D344" s="79" t="s">
        <v>747</v>
      </c>
      <c r="E344" s="21" t="s">
        <v>254</v>
      </c>
      <c r="F344" s="114">
        <v>9817</v>
      </c>
      <c r="G344" s="21" t="s">
        <v>255</v>
      </c>
      <c r="H344" s="46" t="s">
        <v>983</v>
      </c>
      <c r="J344" s="139">
        <v>350101</v>
      </c>
      <c r="K344" s="4">
        <v>370302</v>
      </c>
      <c r="L344" s="4">
        <f>(12*(QUOTIENT(K344,10000)-31))+MOD(QUOTIENT(K344,100),100)+MOD(K344,100)-1</f>
        <v>76</v>
      </c>
      <c r="M344" s="1">
        <f>3100+(100*QUOTIENT(L344-1,12))+MOD(L344-1,12)+1</f>
        <v>3704</v>
      </c>
      <c r="T344" s="11"/>
      <c r="U344" s="11"/>
      <c r="V344" s="11"/>
      <c r="W344" s="59"/>
      <c r="X344" s="11"/>
      <c r="Y344" s="11"/>
      <c r="Z344" s="11"/>
      <c r="BB344" s="11"/>
      <c r="BC344" s="11"/>
      <c r="BH344" s="23"/>
      <c r="BI344" s="25"/>
      <c r="BJ344" s="25"/>
      <c r="BK344" s="25"/>
      <c r="BL344" s="25"/>
      <c r="BM344" s="25"/>
      <c r="BN344" s="25"/>
      <c r="BO344" s="25"/>
      <c r="BP344" s="131"/>
      <c r="BQ344" s="25"/>
      <c r="BR344" s="25"/>
      <c r="BS344" s="64"/>
      <c r="BT344" s="25"/>
      <c r="BU344" s="25"/>
      <c r="BV344" s="25"/>
      <c r="BW344" s="25"/>
      <c r="BX344" s="25"/>
      <c r="BY344" s="25"/>
      <c r="BZ344" s="25"/>
      <c r="CA344" s="25"/>
      <c r="CB344" s="25"/>
      <c r="CC344" s="25"/>
      <c r="CD344" s="25"/>
      <c r="CE344" s="64"/>
      <c r="CF344" s="150"/>
      <c r="CG344" s="25"/>
      <c r="CH344" s="41"/>
      <c r="CI344" s="41"/>
    </row>
    <row r="345" spans="1:83" ht="12.75">
      <c r="A345" s="1" t="str">
        <f t="shared" si="12"/>
        <v>GG28-Carroll-02</v>
      </c>
      <c r="B345" s="79" t="s">
        <v>1297</v>
      </c>
      <c r="C345" s="79" t="s">
        <v>1230</v>
      </c>
      <c r="D345" s="79" t="s">
        <v>1298</v>
      </c>
      <c r="E345" s="21" t="s">
        <v>256</v>
      </c>
      <c r="F345" s="114">
        <v>5551</v>
      </c>
      <c r="G345" s="21" t="s">
        <v>255</v>
      </c>
      <c r="H345" s="46" t="s">
        <v>984</v>
      </c>
      <c r="J345" s="139">
        <v>360407</v>
      </c>
      <c r="K345" s="4">
        <v>360407</v>
      </c>
      <c r="L345" s="4">
        <f>(12*(QUOTIENT(K345,10000)-31))+MOD(QUOTIENT(K345,100),100)+MOD(K345,100)-1</f>
        <v>70</v>
      </c>
      <c r="M345" s="1">
        <f>3100+(100*QUOTIENT(L345-1,12))+MOD(L345-1,12)+1</f>
        <v>3610</v>
      </c>
      <c r="T345" s="11"/>
      <c r="U345" s="11"/>
      <c r="V345" s="11"/>
      <c r="W345" s="59"/>
      <c r="X345" s="11"/>
      <c r="Y345" s="11"/>
      <c r="Z345" s="11"/>
      <c r="BB345" s="11"/>
      <c r="BC345" s="11"/>
      <c r="BP345" s="79"/>
      <c r="BQ345" s="11"/>
      <c r="BR345" s="11"/>
      <c r="BT345" s="11"/>
      <c r="BU345" s="11"/>
      <c r="BV345" s="11"/>
      <c r="BW345" s="51"/>
      <c r="BX345" s="51"/>
      <c r="BY345" s="51"/>
      <c r="BZ345" s="51"/>
      <c r="CA345" s="51"/>
      <c r="CB345" s="51"/>
      <c r="CC345" s="51"/>
      <c r="CD345" s="11"/>
      <c r="CE345" s="66"/>
    </row>
    <row r="346" spans="1:83" ht="12.75">
      <c r="A346" s="1" t="str">
        <f t="shared" si="12"/>
        <v>GG28-DeMarce-03</v>
      </c>
      <c r="B346" s="79" t="s">
        <v>554</v>
      </c>
      <c r="C346" s="79" t="s">
        <v>1230</v>
      </c>
      <c r="D346" s="79" t="s">
        <v>555</v>
      </c>
      <c r="E346" s="21" t="s">
        <v>257</v>
      </c>
      <c r="F346" s="114">
        <v>13918</v>
      </c>
      <c r="G346" s="21" t="s">
        <v>255</v>
      </c>
      <c r="H346" s="46" t="s">
        <v>985</v>
      </c>
      <c r="J346" s="139">
        <v>341201</v>
      </c>
      <c r="K346" s="4">
        <v>350801</v>
      </c>
      <c r="L346" s="4">
        <f>(12*(QUOTIENT(K346,10000)-31))+MOD(QUOTIENT(K346,100),100)+MOD(K346,100)-1</f>
        <v>56</v>
      </c>
      <c r="M346" s="1">
        <f>3100+(100*QUOTIENT(L346-1,12))+MOD(L346-1,12)+1</f>
        <v>3508</v>
      </c>
      <c r="T346" s="11"/>
      <c r="U346" s="11"/>
      <c r="V346" s="11"/>
      <c r="W346" s="59"/>
      <c r="X346" s="11"/>
      <c r="Y346" s="11"/>
      <c r="Z346" s="11"/>
      <c r="BB346" s="11"/>
      <c r="BC346" s="11"/>
      <c r="BG346" s="67"/>
      <c r="BH346" s="25"/>
      <c r="BI346" s="25"/>
      <c r="BJ346" s="25"/>
      <c r="BK346" s="25"/>
      <c r="BL346" s="25"/>
      <c r="BM346" s="25"/>
      <c r="BN346" s="25"/>
      <c r="BO346" s="24"/>
      <c r="BP346" s="79"/>
      <c r="BQ346" s="11"/>
      <c r="BR346" s="11"/>
      <c r="BT346" s="11"/>
      <c r="BU346" s="11"/>
      <c r="BV346" s="11"/>
      <c r="BW346" s="11"/>
      <c r="BX346" s="11"/>
      <c r="BY346" s="11"/>
      <c r="BZ346" s="11"/>
      <c r="CA346" s="11"/>
      <c r="CB346" s="11"/>
      <c r="CC346" s="11"/>
      <c r="CD346" s="11"/>
      <c r="CE346" s="66"/>
    </row>
    <row r="347" spans="1:83" ht="12.75">
      <c r="A347" s="1" t="str">
        <f t="shared" si="12"/>
        <v>GG28-Offord-04</v>
      </c>
      <c r="B347" s="79" t="s">
        <v>545</v>
      </c>
      <c r="C347" s="79" t="s">
        <v>1230</v>
      </c>
      <c r="D347" s="79" t="s">
        <v>546</v>
      </c>
      <c r="E347" s="21" t="s">
        <v>258</v>
      </c>
      <c r="F347" s="114">
        <v>10292</v>
      </c>
      <c r="G347" s="21" t="s">
        <v>255</v>
      </c>
      <c r="H347" s="46" t="s">
        <v>986</v>
      </c>
      <c r="J347" s="139">
        <v>351101</v>
      </c>
      <c r="K347" s="4">
        <v>360101</v>
      </c>
      <c r="L347" s="4">
        <f>(12*(QUOTIENT(K347,10000)-31))+MOD(QUOTIENT(K347,100),100)+MOD(K347,100)-1</f>
        <v>61</v>
      </c>
      <c r="M347" s="1">
        <f>3100+(100*QUOTIENT(L347-1,12))+MOD(L347-1,12)+1</f>
        <v>3601</v>
      </c>
      <c r="T347" s="11"/>
      <c r="U347" s="11"/>
      <c r="V347" s="11"/>
      <c r="W347" s="59"/>
      <c r="X347" s="11"/>
      <c r="Y347" s="11"/>
      <c r="Z347" s="11"/>
      <c r="BB347" s="11"/>
      <c r="BC347" s="11"/>
      <c r="BP347" s="79"/>
      <c r="BQ347" s="11"/>
      <c r="BR347" s="23"/>
      <c r="BS347" s="64"/>
      <c r="BT347" s="24"/>
      <c r="BU347" s="11"/>
      <c r="BV347" s="11"/>
      <c r="BW347" s="11"/>
      <c r="BX347" s="11"/>
      <c r="BY347" s="11"/>
      <c r="BZ347" s="11"/>
      <c r="CA347" s="11"/>
      <c r="CB347" s="11"/>
      <c r="CC347" s="11"/>
      <c r="CD347" s="11"/>
      <c r="CE347" s="66"/>
    </row>
    <row r="348" spans="1:83" ht="12.75">
      <c r="A348" s="1" t="str">
        <f t="shared" si="12"/>
        <v>GG28-Carrico-05</v>
      </c>
      <c r="B348" s="79" t="s">
        <v>651</v>
      </c>
      <c r="C348" s="79" t="s">
        <v>1230</v>
      </c>
      <c r="D348" s="79" t="s">
        <v>652</v>
      </c>
      <c r="E348" s="21" t="s">
        <v>259</v>
      </c>
      <c r="F348" s="114">
        <v>5950</v>
      </c>
      <c r="G348" s="21" t="s">
        <v>255</v>
      </c>
      <c r="H348" s="46" t="s">
        <v>987</v>
      </c>
      <c r="J348" s="139">
        <v>341201</v>
      </c>
      <c r="K348" s="29">
        <v>341201</v>
      </c>
      <c r="L348" s="4">
        <f>(12*(QUOTIENT(K348,10000)-31))+MOD(QUOTIENT(K348,100),100)+MOD(K348,100)-1</f>
        <v>48</v>
      </c>
      <c r="M348" s="1">
        <f>3100+(100*QUOTIENT(L348-1,12))+MOD(L348-1,12)+1</f>
        <v>3412</v>
      </c>
      <c r="N348" s="11"/>
      <c r="O348" s="11"/>
      <c r="P348" s="11"/>
      <c r="Q348" s="11"/>
      <c r="R348" s="11"/>
      <c r="S348" s="11"/>
      <c r="T348" s="11"/>
      <c r="U348" s="11"/>
      <c r="V348" s="11"/>
      <c r="W348" s="59"/>
      <c r="X348" s="11"/>
      <c r="Y348" s="11"/>
      <c r="Z348" s="11"/>
      <c r="AA348" s="11"/>
      <c r="AB348" s="11"/>
      <c r="AC348" s="11"/>
      <c r="AD348" s="11"/>
      <c r="AE348" s="11"/>
      <c r="AF348" s="11"/>
      <c r="AG348" s="11"/>
      <c r="AH348" s="11"/>
      <c r="AI348" s="66"/>
      <c r="AJ348" s="11"/>
      <c r="AK348" s="11"/>
      <c r="AL348" s="11"/>
      <c r="AM348" s="11"/>
      <c r="AN348" s="11"/>
      <c r="AO348" s="11"/>
      <c r="AP348" s="11"/>
      <c r="AQ348" s="11"/>
      <c r="AR348" s="11"/>
      <c r="AS348" s="11"/>
      <c r="AT348" s="11"/>
      <c r="AU348" s="66"/>
      <c r="AV348" s="11"/>
      <c r="AW348" s="11"/>
      <c r="AX348" s="11"/>
      <c r="AY348" s="11"/>
      <c r="AZ348" s="11"/>
      <c r="BA348" s="11"/>
      <c r="BB348" s="11"/>
      <c r="BC348" s="11"/>
      <c r="BD348" s="11"/>
      <c r="BE348" s="11"/>
      <c r="BF348" s="11"/>
      <c r="BG348" s="83"/>
      <c r="BP348" s="79"/>
      <c r="BQ348" s="11"/>
      <c r="BR348" s="11"/>
      <c r="BT348" s="11"/>
      <c r="BU348" s="11"/>
      <c r="BV348" s="11"/>
      <c r="BW348" s="11"/>
      <c r="BX348" s="11"/>
      <c r="BY348" s="11"/>
      <c r="BZ348" s="11"/>
      <c r="CA348" s="11"/>
      <c r="CB348" s="11"/>
      <c r="CC348" s="11"/>
      <c r="CD348" s="11"/>
      <c r="CE348" s="66"/>
    </row>
    <row r="349" spans="1:83" ht="12.75">
      <c r="A349" s="1" t="str">
        <f t="shared" si="12"/>
        <v>GG28-Boyes-06</v>
      </c>
      <c r="B349" s="79" t="s">
        <v>597</v>
      </c>
      <c r="C349" s="79" t="s">
        <v>1230</v>
      </c>
      <c r="D349" s="79" t="s">
        <v>261</v>
      </c>
      <c r="E349" s="79" t="s">
        <v>260</v>
      </c>
      <c r="F349" s="114">
        <v>4071</v>
      </c>
      <c r="G349" s="21" t="s">
        <v>255</v>
      </c>
      <c r="H349" s="46" t="s">
        <v>988</v>
      </c>
      <c r="J349" s="139">
        <v>260901</v>
      </c>
      <c r="K349" s="29">
        <v>341101</v>
      </c>
      <c r="L349" s="4">
        <f>(12*(QUOTIENT(K349,10000)-31))+MOD(QUOTIENT(K349,100),100)+MOD(K349,100)-1</f>
        <v>47</v>
      </c>
      <c r="M349" s="1">
        <f>3100+(100*QUOTIENT(L349-1,12))+MOD(L349-1,12)+1</f>
        <v>3411</v>
      </c>
      <c r="N349" s="23">
        <v>1626</v>
      </c>
      <c r="O349" s="25"/>
      <c r="P349" s="25"/>
      <c r="Q349" s="25"/>
      <c r="R349" s="25"/>
      <c r="S349" s="25"/>
      <c r="T349" s="25"/>
      <c r="U349" s="25"/>
      <c r="V349" s="25"/>
      <c r="W349" s="104"/>
      <c r="X349" s="25"/>
      <c r="Y349" s="25"/>
      <c r="Z349" s="25"/>
      <c r="AA349" s="25"/>
      <c r="AB349" s="25"/>
      <c r="AC349" s="25"/>
      <c r="AD349" s="25"/>
      <c r="AE349" s="25"/>
      <c r="AF349" s="25"/>
      <c r="AG349" s="25"/>
      <c r="AH349" s="25"/>
      <c r="AI349" s="64"/>
      <c r="AJ349" s="25"/>
      <c r="AK349" s="25"/>
      <c r="AL349" s="25"/>
      <c r="AM349" s="25"/>
      <c r="AN349" s="25"/>
      <c r="AO349" s="25"/>
      <c r="AP349" s="25"/>
      <c r="AQ349" s="25"/>
      <c r="AR349" s="25"/>
      <c r="AS349" s="25"/>
      <c r="AT349" s="25"/>
      <c r="AU349" s="64"/>
      <c r="AV349" s="25"/>
      <c r="AW349" s="25"/>
      <c r="AX349" s="25"/>
      <c r="AY349" s="25"/>
      <c r="AZ349" s="25"/>
      <c r="BA349" s="25"/>
      <c r="BB349" s="25"/>
      <c r="BC349" s="25"/>
      <c r="BD349" s="25"/>
      <c r="BE349" s="25"/>
      <c r="BF349" s="24"/>
      <c r="BP349" s="79"/>
      <c r="BQ349" s="11"/>
      <c r="BR349" s="11"/>
      <c r="BT349" s="11"/>
      <c r="BU349" s="11"/>
      <c r="BV349" s="11"/>
      <c r="BW349" s="11"/>
      <c r="BX349" s="11"/>
      <c r="BY349" s="11"/>
      <c r="BZ349" s="11"/>
      <c r="CA349" s="11"/>
      <c r="CB349" s="11"/>
      <c r="CC349" s="11"/>
      <c r="CD349" s="11"/>
      <c r="CE349" s="66"/>
    </row>
    <row r="350" spans="1:83" ht="12.75">
      <c r="A350" s="1" t="str">
        <f t="shared" si="12"/>
        <v>GG28-Sakalucks-07</v>
      </c>
      <c r="B350" s="79" t="s">
        <v>8</v>
      </c>
      <c r="C350" s="79" t="s">
        <v>1230</v>
      </c>
      <c r="D350" s="79" t="s">
        <v>1352</v>
      </c>
      <c r="E350" s="21" t="s">
        <v>262</v>
      </c>
      <c r="F350" s="114">
        <v>9542</v>
      </c>
      <c r="G350" s="21" t="s">
        <v>255</v>
      </c>
      <c r="H350" s="46" t="s">
        <v>989</v>
      </c>
      <c r="J350" s="139">
        <v>340301</v>
      </c>
      <c r="K350" s="29">
        <v>340601</v>
      </c>
      <c r="L350" s="4">
        <f>(12*(QUOTIENT(K350,10000)-31))+MOD(QUOTIENT(K350,100),100)+MOD(K350,100)-1</f>
        <v>42</v>
      </c>
      <c r="M350" s="1">
        <f>3100+(100*QUOTIENT(L350-1,12))+MOD(L350-1,12)+1</f>
        <v>3406</v>
      </c>
      <c r="T350" s="11"/>
      <c r="U350" s="11"/>
      <c r="V350" s="11"/>
      <c r="W350" s="59"/>
      <c r="X350" s="11"/>
      <c r="Y350" s="11"/>
      <c r="Z350" s="11"/>
      <c r="AX350" s="23"/>
      <c r="AY350" s="25"/>
      <c r="AZ350" s="25"/>
      <c r="BA350" s="24"/>
      <c r="BB350" s="11"/>
      <c r="BC350" s="11"/>
      <c r="BP350" s="79"/>
      <c r="BQ350" s="11"/>
      <c r="BR350" s="11"/>
      <c r="BT350" s="11"/>
      <c r="BU350" s="11"/>
      <c r="BV350" s="11"/>
      <c r="BW350" s="11"/>
      <c r="BX350" s="11"/>
      <c r="BY350" s="11"/>
      <c r="BZ350" s="11"/>
      <c r="CA350" s="11"/>
      <c r="CB350" s="11"/>
      <c r="CC350" s="11"/>
      <c r="CD350" s="11"/>
      <c r="CE350" s="66"/>
    </row>
    <row r="351" spans="1:83" ht="12.75">
      <c r="A351" s="1" t="str">
        <f t="shared" si="12"/>
        <v>GG28-Evans-08</v>
      </c>
      <c r="B351" s="79" t="s">
        <v>927</v>
      </c>
      <c r="C351" s="79" t="s">
        <v>1230</v>
      </c>
      <c r="D351" s="79" t="s">
        <v>249</v>
      </c>
      <c r="E351" s="21" t="s">
        <v>263</v>
      </c>
      <c r="F351" s="114">
        <v>8482</v>
      </c>
      <c r="G351" s="21" t="s">
        <v>255</v>
      </c>
      <c r="H351" s="46" t="s">
        <v>990</v>
      </c>
      <c r="J351" s="139">
        <v>351201</v>
      </c>
      <c r="K351" s="29">
        <v>360901</v>
      </c>
      <c r="L351" s="4">
        <f>(12*(QUOTIENT(K351,10000)-31))+MOD(QUOTIENT(K351,100),100)+MOD(K351,100)-1</f>
        <v>69</v>
      </c>
      <c r="M351" s="1">
        <f>3100+(100*QUOTIENT(L351-1,12))+MOD(L351-1,12)+1</f>
        <v>3609</v>
      </c>
      <c r="T351" s="11"/>
      <c r="U351" s="11"/>
      <c r="V351" s="11"/>
      <c r="W351" s="59"/>
      <c r="X351" s="11"/>
      <c r="Y351" s="11"/>
      <c r="Z351" s="11"/>
      <c r="BB351" s="11"/>
      <c r="BC351" s="11"/>
      <c r="BP351" s="79"/>
      <c r="BQ351" s="11"/>
      <c r="BR351" s="11"/>
      <c r="BS351" s="67"/>
      <c r="BT351" s="25"/>
      <c r="BU351" s="25"/>
      <c r="BV351" s="25"/>
      <c r="BW351" s="25"/>
      <c r="BX351" s="25"/>
      <c r="BY351" s="25"/>
      <c r="BZ351" s="25"/>
      <c r="CA351" s="25"/>
      <c r="CB351" s="24"/>
      <c r="CC351" s="11"/>
      <c r="CD351" s="11"/>
      <c r="CE351" s="66"/>
    </row>
    <row r="352" spans="1:83" ht="12.75">
      <c r="A352" s="1" t="str">
        <f t="shared" si="12"/>
        <v>GG29-DeMarce-01</v>
      </c>
      <c r="B352" s="79" t="s">
        <v>554</v>
      </c>
      <c r="C352" s="79" t="s">
        <v>1230</v>
      </c>
      <c r="D352" s="79" t="s">
        <v>555</v>
      </c>
      <c r="E352" s="21" t="s">
        <v>264</v>
      </c>
      <c r="F352" s="114">
        <v>9784</v>
      </c>
      <c r="G352" s="21" t="s">
        <v>273</v>
      </c>
      <c r="H352" s="46" t="s">
        <v>983</v>
      </c>
      <c r="J352" s="139">
        <v>341001</v>
      </c>
      <c r="K352" s="29">
        <v>350601</v>
      </c>
      <c r="L352" s="4">
        <f>(12*(QUOTIENT(K352,10000)-31))+MOD(QUOTIENT(K352,100),100)+MOD(K352,100)-1</f>
        <v>54</v>
      </c>
      <c r="M352" s="1">
        <f>3100+(100*QUOTIENT(L352-1,12))+MOD(L352-1,12)+1</f>
        <v>3506</v>
      </c>
      <c r="T352" s="11"/>
      <c r="U352" s="11"/>
      <c r="V352" s="11"/>
      <c r="W352" s="59"/>
      <c r="X352" s="11"/>
      <c r="Y352" s="11"/>
      <c r="Z352" s="11"/>
      <c r="BB352" s="11"/>
      <c r="BC352" s="11"/>
      <c r="BE352" s="23"/>
      <c r="BF352" s="25"/>
      <c r="BG352" s="64"/>
      <c r="BH352" s="25"/>
      <c r="BI352" s="25"/>
      <c r="BJ352" s="25"/>
      <c r="BK352" s="25"/>
      <c r="BL352" s="25"/>
      <c r="BM352" s="24"/>
      <c r="BP352" s="79"/>
      <c r="BQ352" s="11"/>
      <c r="BR352" s="11"/>
      <c r="BT352" s="11"/>
      <c r="BU352" s="11"/>
      <c r="BV352" s="11"/>
      <c r="BW352" s="11"/>
      <c r="BX352" s="11"/>
      <c r="BY352" s="11"/>
      <c r="BZ352" s="11"/>
      <c r="CA352" s="11"/>
      <c r="CB352" s="11"/>
      <c r="CC352" s="11"/>
      <c r="CD352" s="11"/>
      <c r="CE352" s="66"/>
    </row>
    <row r="353" spans="1:83" ht="12.75">
      <c r="A353" s="1" t="str">
        <f t="shared" si="12"/>
        <v>GG29-Kritikos-02</v>
      </c>
      <c r="B353" s="79" t="s">
        <v>265</v>
      </c>
      <c r="C353" s="79" t="s">
        <v>1230</v>
      </c>
      <c r="D353" s="79" t="s">
        <v>266</v>
      </c>
      <c r="E353" s="21" t="s">
        <v>267</v>
      </c>
      <c r="F353" s="114">
        <v>13361</v>
      </c>
      <c r="G353" s="21" t="s">
        <v>273</v>
      </c>
      <c r="H353" s="46" t="s">
        <v>984</v>
      </c>
      <c r="J353" s="139">
        <v>351101</v>
      </c>
      <c r="K353" s="29">
        <v>351201</v>
      </c>
      <c r="L353" s="4">
        <f>(12*(QUOTIENT(K353,10000)-31))+MOD(QUOTIENT(K353,100),100)+MOD(K353,100)-1</f>
        <v>60</v>
      </c>
      <c r="M353" s="1">
        <f>3100+(100*QUOTIENT(L353-1,12))+MOD(L353-1,12)+1</f>
        <v>3512</v>
      </c>
      <c r="T353" s="11"/>
      <c r="U353" s="11"/>
      <c r="V353" s="11"/>
      <c r="W353" s="59"/>
      <c r="X353" s="11"/>
      <c r="Y353" s="11"/>
      <c r="Z353" s="11"/>
      <c r="BB353" s="11"/>
      <c r="BC353" s="11"/>
      <c r="BP353" s="79"/>
      <c r="BQ353" s="11"/>
      <c r="BR353" s="23"/>
      <c r="BS353" s="102"/>
      <c r="BT353" s="11"/>
      <c r="BU353" s="11"/>
      <c r="BV353" s="11"/>
      <c r="BW353" s="11"/>
      <c r="BX353" s="11"/>
      <c r="BY353" s="11"/>
      <c r="BZ353" s="11"/>
      <c r="CA353" s="11"/>
      <c r="CB353" s="11"/>
      <c r="CC353" s="11"/>
      <c r="CD353" s="11"/>
      <c r="CE353" s="66"/>
    </row>
    <row r="354" spans="1:83" ht="12.75">
      <c r="A354" s="1" t="str">
        <f t="shared" si="12"/>
        <v>GG29-Clavell-03</v>
      </c>
      <c r="B354" s="79" t="s">
        <v>644</v>
      </c>
      <c r="C354" s="79" t="s">
        <v>1230</v>
      </c>
      <c r="D354" s="79" t="s">
        <v>943</v>
      </c>
      <c r="E354" s="21" t="s">
        <v>268</v>
      </c>
      <c r="F354" s="114">
        <v>18058</v>
      </c>
      <c r="G354" s="21" t="s">
        <v>273</v>
      </c>
      <c r="H354" s="46" t="s">
        <v>985</v>
      </c>
      <c r="J354" s="139">
        <v>360302</v>
      </c>
      <c r="K354" s="29">
        <v>360402</v>
      </c>
      <c r="L354" s="4">
        <f>(12*(QUOTIENT(K354,10000)-31))+MOD(QUOTIENT(K354,100),100)+MOD(K354,100)-1</f>
        <v>65</v>
      </c>
      <c r="M354" s="1">
        <f>3100+(100*QUOTIENT(L354-1,12))+MOD(L354-1,12)+1</f>
        <v>3605</v>
      </c>
      <c r="T354" s="11"/>
      <c r="U354" s="11"/>
      <c r="V354" s="11"/>
      <c r="W354" s="59"/>
      <c r="X354" s="11"/>
      <c r="Y354" s="11"/>
      <c r="Z354" s="11"/>
      <c r="BB354" s="11"/>
      <c r="BC354" s="11"/>
      <c r="BP354" s="79"/>
      <c r="BQ354" s="11"/>
      <c r="BR354" s="11"/>
      <c r="BT354" s="11"/>
      <c r="BU354" s="11"/>
      <c r="BV354" s="40"/>
      <c r="BW354" s="51"/>
      <c r="BX354" s="41"/>
      <c r="BY354" s="11"/>
      <c r="BZ354" s="11"/>
      <c r="CA354" s="11"/>
      <c r="CB354" s="11"/>
      <c r="CC354" s="11"/>
      <c r="CD354" s="11"/>
      <c r="CE354" s="66"/>
    </row>
    <row r="355" spans="1:91" ht="12.75">
      <c r="A355" s="1" t="str">
        <f t="shared" si="12"/>
        <v>GG29-Howard-04</v>
      </c>
      <c r="B355" s="79" t="s">
        <v>746</v>
      </c>
      <c r="C355" s="79" t="s">
        <v>1230</v>
      </c>
      <c r="D355" s="79" t="s">
        <v>269</v>
      </c>
      <c r="E355" s="21" t="s">
        <v>270</v>
      </c>
      <c r="F355" s="114">
        <v>6609</v>
      </c>
      <c r="G355" s="21" t="s">
        <v>273</v>
      </c>
      <c r="H355" s="46" t="s">
        <v>986</v>
      </c>
      <c r="J355" s="139">
        <v>360801</v>
      </c>
      <c r="K355" s="29">
        <v>370504</v>
      </c>
      <c r="L355" s="4">
        <f>(12*(QUOTIENT(K355,10000)-31))+MOD(QUOTIENT(K355,100),100)+MOD(K355,100)-1</f>
        <v>80</v>
      </c>
      <c r="M355" s="1">
        <f>3100+(100*QUOTIENT(L355-1,12))+MOD(L355-1,12)+1</f>
        <v>3708</v>
      </c>
      <c r="T355" s="11"/>
      <c r="U355" s="11"/>
      <c r="V355" s="11"/>
      <c r="W355" s="59"/>
      <c r="X355" s="11"/>
      <c r="Y355" s="11"/>
      <c r="Z355" s="11"/>
      <c r="BB355" s="11"/>
      <c r="BC355" s="11"/>
      <c r="BP355" s="79"/>
      <c r="BQ355" s="11"/>
      <c r="BR355" s="11"/>
      <c r="BT355" s="11"/>
      <c r="BU355" s="11"/>
      <c r="BV355" s="11"/>
      <c r="BW355" s="11"/>
      <c r="BX355" s="11"/>
      <c r="BY355" s="11"/>
      <c r="BZ355" s="11"/>
      <c r="CA355" s="23"/>
      <c r="CB355" s="25"/>
      <c r="CC355" s="25"/>
      <c r="CD355" s="25"/>
      <c r="CE355" s="64"/>
      <c r="CF355" s="150"/>
      <c r="CG355" s="25"/>
      <c r="CH355" s="25"/>
      <c r="CI355" s="25"/>
      <c r="CJ355" s="41"/>
      <c r="CK355" s="41"/>
      <c r="CL355" s="41"/>
      <c r="CM355" s="41"/>
    </row>
    <row r="356" spans="1:83" ht="12.75">
      <c r="A356" s="1" t="str">
        <f t="shared" si="12"/>
        <v>GG29-Sakalucks-05</v>
      </c>
      <c r="B356" s="79" t="s">
        <v>8</v>
      </c>
      <c r="C356" s="79" t="s">
        <v>1230</v>
      </c>
      <c r="D356" s="79" t="s">
        <v>1352</v>
      </c>
      <c r="E356" s="21" t="s">
        <v>271</v>
      </c>
      <c r="F356" s="114">
        <v>6997</v>
      </c>
      <c r="G356" s="21" t="s">
        <v>273</v>
      </c>
      <c r="H356" s="46" t="s">
        <v>987</v>
      </c>
      <c r="J356" s="139">
        <v>330901</v>
      </c>
      <c r="K356" s="4">
        <v>331101</v>
      </c>
      <c r="L356" s="4">
        <f>(12*(QUOTIENT(K356,10000)-31))+MOD(QUOTIENT(K356,100),100)+MOD(K356,100)-1</f>
        <v>35</v>
      </c>
      <c r="M356" s="1">
        <f>3100+(100*QUOTIENT(L356-1,12))+MOD(L356-1,12)+1</f>
        <v>3311</v>
      </c>
      <c r="T356" s="11"/>
      <c r="U356" s="11"/>
      <c r="V356" s="11"/>
      <c r="W356" s="59"/>
      <c r="X356" s="11"/>
      <c r="Y356" s="11"/>
      <c r="Z356" s="11"/>
      <c r="AR356" s="138"/>
      <c r="AS356" s="25"/>
      <c r="AT356" s="24"/>
      <c r="BB356" s="11"/>
      <c r="BC356" s="11"/>
      <c r="BP356" s="79"/>
      <c r="BQ356" s="11"/>
      <c r="BR356" s="11"/>
      <c r="BT356" s="11"/>
      <c r="BU356" s="11"/>
      <c r="BV356" s="11"/>
      <c r="BW356" s="11"/>
      <c r="BX356" s="11"/>
      <c r="BY356" s="11"/>
      <c r="BZ356" s="11"/>
      <c r="CA356" s="11"/>
      <c r="CB356" s="11"/>
      <c r="CC356" s="11"/>
      <c r="CD356" s="11"/>
      <c r="CE356" s="66"/>
    </row>
    <row r="357" spans="1:83" ht="12.75">
      <c r="A357" s="1" t="str">
        <f t="shared" si="12"/>
        <v>GG29-Evans-06</v>
      </c>
      <c r="B357" s="79" t="s">
        <v>927</v>
      </c>
      <c r="C357" s="79" t="s">
        <v>1230</v>
      </c>
      <c r="D357" s="79" t="s">
        <v>249</v>
      </c>
      <c r="E357" s="21" t="s">
        <v>272</v>
      </c>
      <c r="F357" s="114">
        <v>6494</v>
      </c>
      <c r="G357" s="21" t="s">
        <v>273</v>
      </c>
      <c r="H357" s="46" t="s">
        <v>988</v>
      </c>
      <c r="J357" s="139">
        <v>360901</v>
      </c>
      <c r="K357" s="29">
        <v>360901</v>
      </c>
      <c r="L357" s="4">
        <f>(12*(QUOTIENT(K357,10000)-31))+MOD(QUOTIENT(K357,100),100)+MOD(K357,100)-1</f>
        <v>69</v>
      </c>
      <c r="M357" s="1">
        <f>3100+(100*QUOTIENT(L357-1,12))+MOD(L357-1,12)+1</f>
        <v>3609</v>
      </c>
      <c r="T357" s="11"/>
      <c r="U357" s="11"/>
      <c r="V357" s="11"/>
      <c r="W357" s="59"/>
      <c r="X357" s="11"/>
      <c r="Y357" s="11"/>
      <c r="Z357" s="11"/>
      <c r="BB357" s="11"/>
      <c r="BC357" s="11"/>
      <c r="BP357" s="79"/>
      <c r="BQ357" s="11"/>
      <c r="BR357" s="11"/>
      <c r="BT357" s="11"/>
      <c r="BU357" s="11"/>
      <c r="BV357" s="11"/>
      <c r="BW357" s="11"/>
      <c r="BX357" s="11"/>
      <c r="BY357" s="11"/>
      <c r="BZ357" s="11"/>
      <c r="CA357" s="11"/>
      <c r="CB357" s="51"/>
      <c r="CC357" s="11"/>
      <c r="CD357" s="11"/>
      <c r="CE357" s="66"/>
    </row>
    <row r="358" spans="1:83" ht="12.75">
      <c r="A358" s="151" t="str">
        <f t="shared" si="12"/>
        <v>GG30-DeMarce-01</v>
      </c>
      <c r="B358" s="79" t="s">
        <v>554</v>
      </c>
      <c r="C358" s="79" t="s">
        <v>1230</v>
      </c>
      <c r="D358" s="79" t="s">
        <v>555</v>
      </c>
      <c r="E358" s="21" t="s">
        <v>276</v>
      </c>
      <c r="F358" s="114">
        <v>4980</v>
      </c>
      <c r="G358" s="21" t="s">
        <v>277</v>
      </c>
      <c r="H358" s="46" t="s">
        <v>983</v>
      </c>
      <c r="J358" s="139">
        <v>350301</v>
      </c>
      <c r="K358" s="29">
        <v>350401</v>
      </c>
      <c r="L358" s="4">
        <f>(12*(QUOTIENT(K358,10000)-31))+MOD(QUOTIENT(K358,100),100)+MOD(K358,100)-1</f>
        <v>52</v>
      </c>
      <c r="M358" s="1">
        <f>3100+(100*QUOTIENT(L358-1,12))+MOD(L358-1,12)+1</f>
        <v>3504</v>
      </c>
      <c r="T358" s="11"/>
      <c r="U358" s="11"/>
      <c r="V358" s="11"/>
      <c r="W358" s="59"/>
      <c r="X358" s="11"/>
      <c r="Y358" s="11"/>
      <c r="Z358" s="11"/>
      <c r="BB358" s="11"/>
      <c r="BC358" s="11"/>
      <c r="BP358" s="79"/>
      <c r="BQ358" s="11"/>
      <c r="BR358" s="11"/>
      <c r="BT358" s="11"/>
      <c r="BU358" s="11"/>
      <c r="BV358" s="11"/>
      <c r="BW358" s="11"/>
      <c r="BX358" s="11"/>
      <c r="BY358" s="11"/>
      <c r="BZ358" s="11"/>
      <c r="CA358" s="11"/>
      <c r="CB358" s="11"/>
      <c r="CC358" s="11"/>
      <c r="CD358" s="11"/>
      <c r="CE358" s="66"/>
    </row>
    <row r="359" spans="1:83" ht="12.75">
      <c r="A359" s="11" t="str">
        <f t="shared" si="12"/>
        <v>GG30-Offord-02</v>
      </c>
      <c r="B359" s="79" t="s">
        <v>545</v>
      </c>
      <c r="C359" s="79" t="s">
        <v>1230</v>
      </c>
      <c r="D359" s="79" t="s">
        <v>546</v>
      </c>
      <c r="E359" s="21" t="s">
        <v>278</v>
      </c>
      <c r="F359" s="114">
        <v>6615</v>
      </c>
      <c r="G359" s="21" t="s">
        <v>277</v>
      </c>
      <c r="H359" s="46" t="s">
        <v>984</v>
      </c>
      <c r="J359" s="139">
        <v>340401</v>
      </c>
      <c r="K359" s="29">
        <v>350401</v>
      </c>
      <c r="L359" s="4">
        <f>(12*(QUOTIENT(K359,10000)-31))+MOD(QUOTIENT(K359,100),100)+MOD(K359,100)-1</f>
        <v>52</v>
      </c>
      <c r="M359" s="1">
        <f>3100+(100*QUOTIENT(L359-1,12))+MOD(L359-1,12)+1</f>
        <v>3504</v>
      </c>
      <c r="T359" s="11"/>
      <c r="U359" s="11"/>
      <c r="V359" s="11"/>
      <c r="W359" s="59"/>
      <c r="X359" s="11"/>
      <c r="Y359" s="11"/>
      <c r="Z359" s="11"/>
      <c r="BB359" s="11"/>
      <c r="BC359" s="11"/>
      <c r="BP359" s="79"/>
      <c r="BQ359" s="11"/>
      <c r="BR359" s="11"/>
      <c r="BT359" s="11"/>
      <c r="BU359" s="11"/>
      <c r="BV359" s="11"/>
      <c r="BW359" s="11"/>
      <c r="BX359" s="11"/>
      <c r="BY359" s="11"/>
      <c r="BZ359" s="11"/>
      <c r="CA359" s="11"/>
      <c r="CB359" s="11"/>
      <c r="CC359" s="11"/>
      <c r="CD359" s="11"/>
      <c r="CE359" s="66"/>
    </row>
    <row r="360" spans="1:83" ht="12.75">
      <c r="A360" s="11" t="str">
        <f t="shared" si="12"/>
        <v>GG30-Roesch-03</v>
      </c>
      <c r="B360" s="79" t="s">
        <v>37</v>
      </c>
      <c r="C360" s="79" t="s">
        <v>1230</v>
      </c>
      <c r="D360" s="79" t="s">
        <v>38</v>
      </c>
      <c r="E360" s="21" t="s">
        <v>279</v>
      </c>
      <c r="F360" s="114">
        <v>2865</v>
      </c>
      <c r="G360" s="21" t="s">
        <v>277</v>
      </c>
      <c r="H360" s="46" t="s">
        <v>985</v>
      </c>
      <c r="J360" s="139">
        <v>341101</v>
      </c>
      <c r="K360" s="29">
        <v>341101</v>
      </c>
      <c r="L360" s="4">
        <f>(12*(QUOTIENT(K360,10000)-31))+MOD(QUOTIENT(K360,100),100)+MOD(K360,100)-1</f>
        <v>47</v>
      </c>
      <c r="M360" s="1">
        <f>3100+(100*QUOTIENT(L360-1,12))+MOD(L360-1,12)+1</f>
        <v>3411</v>
      </c>
      <c r="T360" s="11"/>
      <c r="U360" s="11"/>
      <c r="V360" s="11"/>
      <c r="W360" s="59"/>
      <c r="X360" s="11"/>
      <c r="Y360" s="11"/>
      <c r="Z360" s="11"/>
      <c r="BB360" s="11"/>
      <c r="BC360" s="11"/>
      <c r="BP360" s="79"/>
      <c r="BQ360" s="11"/>
      <c r="BR360" s="11"/>
      <c r="BT360" s="11"/>
      <c r="BU360" s="11"/>
      <c r="BV360" s="11"/>
      <c r="BW360" s="11"/>
      <c r="BX360" s="11"/>
      <c r="BY360" s="11"/>
      <c r="BZ360" s="11"/>
      <c r="CA360" s="11"/>
      <c r="CB360" s="11"/>
      <c r="CC360" s="11"/>
      <c r="CD360" s="11"/>
      <c r="CE360" s="66"/>
    </row>
    <row r="361" spans="1:83" ht="12.75">
      <c r="A361" s="11" t="str">
        <f t="shared" si="12"/>
        <v>GG30-Howard-04</v>
      </c>
      <c r="B361" s="79" t="s">
        <v>746</v>
      </c>
      <c r="C361" s="79" t="s">
        <v>1230</v>
      </c>
      <c r="D361" s="79" t="s">
        <v>747</v>
      </c>
      <c r="E361" s="21" t="s">
        <v>280</v>
      </c>
      <c r="F361" s="114">
        <v>10767</v>
      </c>
      <c r="G361" s="21" t="s">
        <v>277</v>
      </c>
      <c r="H361" s="46" t="s">
        <v>986</v>
      </c>
      <c r="J361" s="139">
        <v>310603</v>
      </c>
      <c r="K361" s="29">
        <v>350801</v>
      </c>
      <c r="L361" s="4">
        <f>(12*(QUOTIENT(K361,10000)-31))+MOD(QUOTIENT(K361,100),100)+MOD(K361,100)-1</f>
        <v>56</v>
      </c>
      <c r="M361" s="1">
        <f>3100+(100*QUOTIENT(L361-1,12))+MOD(L361-1,12)+1</f>
        <v>3508</v>
      </c>
      <c r="T361" s="11"/>
      <c r="U361" s="11"/>
      <c r="V361" s="11"/>
      <c r="W361" s="59"/>
      <c r="X361" s="11"/>
      <c r="Y361" s="11"/>
      <c r="Z361" s="11"/>
      <c r="BB361" s="11"/>
      <c r="BC361" s="11"/>
      <c r="BP361" s="79"/>
      <c r="BQ361" s="11"/>
      <c r="BR361" s="11"/>
      <c r="BT361" s="11"/>
      <c r="BU361" s="11"/>
      <c r="BV361" s="11"/>
      <c r="BW361" s="11"/>
      <c r="BX361" s="11"/>
      <c r="BY361" s="11"/>
      <c r="BZ361" s="11"/>
      <c r="CA361" s="11"/>
      <c r="CB361" s="11"/>
      <c r="CC361" s="11"/>
      <c r="CD361" s="11"/>
      <c r="CE361" s="66"/>
    </row>
    <row r="362" spans="1:83" ht="12.75">
      <c r="A362" s="11" t="str">
        <f t="shared" si="12"/>
        <v>GG30-Sinor-05</v>
      </c>
      <c r="B362" s="79" t="s">
        <v>1063</v>
      </c>
      <c r="C362" s="79" t="s">
        <v>1230</v>
      </c>
      <c r="D362" s="79" t="s">
        <v>212</v>
      </c>
      <c r="E362" s="3" t="s">
        <v>281</v>
      </c>
      <c r="F362" s="114">
        <v>5359</v>
      </c>
      <c r="G362" s="21" t="s">
        <v>277</v>
      </c>
      <c r="H362" s="46" t="s">
        <v>987</v>
      </c>
      <c r="J362" s="139">
        <v>350603</v>
      </c>
      <c r="K362" s="29">
        <v>350603</v>
      </c>
      <c r="L362" s="4">
        <f>(12*(QUOTIENT(K362,10000)-31))+MOD(QUOTIENT(K362,100),100)+MOD(K362,100)-1</f>
        <v>56</v>
      </c>
      <c r="M362" s="1">
        <f>3100+(100*QUOTIENT(L362-1,12))+MOD(L362-1,12)+1</f>
        <v>3508</v>
      </c>
      <c r="T362" s="11"/>
      <c r="U362" s="11"/>
      <c r="V362" s="11"/>
      <c r="W362" s="59"/>
      <c r="X362" s="11"/>
      <c r="Y362" s="11"/>
      <c r="Z362" s="11"/>
      <c r="BB362" s="11"/>
      <c r="BC362" s="11"/>
      <c r="BP362" s="79"/>
      <c r="BQ362" s="11"/>
      <c r="BR362" s="11"/>
      <c r="BT362" s="11"/>
      <c r="BU362" s="11"/>
      <c r="BV362" s="11"/>
      <c r="BW362" s="11"/>
      <c r="BX362" s="11"/>
      <c r="BY362" s="11"/>
      <c r="BZ362" s="11"/>
      <c r="CA362" s="11"/>
      <c r="CB362" s="11"/>
      <c r="CC362" s="11"/>
      <c r="CD362" s="11"/>
      <c r="CE362" s="66"/>
    </row>
    <row r="363" spans="1:83" ht="12.75">
      <c r="A363" s="11" t="str">
        <f t="shared" si="12"/>
        <v>GG30-Carrico-06</v>
      </c>
      <c r="B363" s="79" t="s">
        <v>651</v>
      </c>
      <c r="C363" s="79" t="s">
        <v>1230</v>
      </c>
      <c r="D363" s="79" t="s">
        <v>652</v>
      </c>
      <c r="E363" s="21" t="s">
        <v>282</v>
      </c>
      <c r="F363" s="114">
        <v>2389</v>
      </c>
      <c r="G363" s="21" t="s">
        <v>277</v>
      </c>
      <c r="H363" s="46" t="s">
        <v>988</v>
      </c>
      <c r="J363" s="139">
        <v>331201</v>
      </c>
      <c r="K363" s="29">
        <v>331201</v>
      </c>
      <c r="L363" s="4">
        <f>(12*(QUOTIENT(K363,10000)-31))+MOD(QUOTIENT(K363,100),100)+MOD(K363,100)-1</f>
        <v>36</v>
      </c>
      <c r="M363" s="1">
        <f>3100+(100*QUOTIENT(L363-1,12))+MOD(L363-1,12)+1</f>
        <v>3312</v>
      </c>
      <c r="T363" s="11"/>
      <c r="U363" s="11"/>
      <c r="V363" s="11"/>
      <c r="W363" s="59"/>
      <c r="X363" s="11"/>
      <c r="Y363" s="11"/>
      <c r="Z363" s="11"/>
      <c r="BB363" s="11"/>
      <c r="BC363" s="11"/>
      <c r="BP363" s="79"/>
      <c r="BQ363" s="11"/>
      <c r="BR363" s="11"/>
      <c r="BT363" s="11"/>
      <c r="BU363" s="11"/>
      <c r="BV363" s="11"/>
      <c r="BW363" s="11"/>
      <c r="BX363" s="11"/>
      <c r="BY363" s="11"/>
      <c r="BZ363" s="11"/>
      <c r="CA363" s="11"/>
      <c r="CB363" s="11"/>
      <c r="CC363" s="11"/>
      <c r="CD363" s="11"/>
      <c r="CE363" s="66"/>
    </row>
    <row r="364" spans="1:83" ht="12.75">
      <c r="A364" s="11" t="str">
        <f t="shared" si="12"/>
        <v>GG30-DeMarce-07</v>
      </c>
      <c r="B364" s="79" t="s">
        <v>554</v>
      </c>
      <c r="C364" s="79" t="s">
        <v>1230</v>
      </c>
      <c r="D364" s="79" t="s">
        <v>555</v>
      </c>
      <c r="E364" s="21" t="s">
        <v>283</v>
      </c>
      <c r="F364" s="114">
        <v>11613</v>
      </c>
      <c r="G364" s="21" t="s">
        <v>277</v>
      </c>
      <c r="H364" s="46" t="s">
        <v>989</v>
      </c>
      <c r="J364" s="139">
        <v>350701</v>
      </c>
      <c r="K364" s="29">
        <v>350801</v>
      </c>
      <c r="L364" s="4">
        <f>(12*(QUOTIENT(K364,10000)-31))+MOD(QUOTIENT(K364,100),100)+MOD(K364,100)-1</f>
        <v>56</v>
      </c>
      <c r="M364" s="1">
        <f>3100+(100*QUOTIENT(L364-1,12))+MOD(L364-1,12)+1</f>
        <v>3508</v>
      </c>
      <c r="T364" s="11"/>
      <c r="U364" s="11"/>
      <c r="V364" s="11"/>
      <c r="W364" s="59"/>
      <c r="X364" s="11"/>
      <c r="Y364" s="11"/>
      <c r="Z364" s="11"/>
      <c r="BB364" s="11"/>
      <c r="BC364" s="11"/>
      <c r="BP364" s="79"/>
      <c r="BQ364" s="11"/>
      <c r="BR364" s="11"/>
      <c r="BT364" s="11"/>
      <c r="BU364" s="11"/>
      <c r="BV364" s="11"/>
      <c r="BW364" s="11"/>
      <c r="BX364" s="11"/>
      <c r="BY364" s="11"/>
      <c r="BZ364" s="11"/>
      <c r="CA364" s="11"/>
      <c r="CB364" s="11"/>
      <c r="CC364" s="11"/>
      <c r="CD364" s="11"/>
      <c r="CE364" s="66"/>
    </row>
    <row r="365" spans="1:83" ht="12.75">
      <c r="A365" s="11" t="str">
        <f t="shared" si="12"/>
        <v>GG30-Sakalucks-08</v>
      </c>
      <c r="B365" s="79" t="s">
        <v>8</v>
      </c>
      <c r="C365" s="79" t="s">
        <v>1230</v>
      </c>
      <c r="D365" s="79" t="s">
        <v>1352</v>
      </c>
      <c r="E365" s="21" t="s">
        <v>284</v>
      </c>
      <c r="F365" s="114">
        <v>3482</v>
      </c>
      <c r="G365" s="21" t="s">
        <v>277</v>
      </c>
      <c r="H365" s="46" t="s">
        <v>990</v>
      </c>
      <c r="J365" s="139">
        <v>331101</v>
      </c>
      <c r="K365" s="29">
        <v>331201</v>
      </c>
      <c r="L365" s="4">
        <f>(12*(QUOTIENT(K365,10000)-31))+MOD(QUOTIENT(K365,100),100)+MOD(K365,100)-1</f>
        <v>36</v>
      </c>
      <c r="M365" s="1">
        <f>3100+(100*QUOTIENT(L365-1,12))+MOD(L365-1,12)+1</f>
        <v>3312</v>
      </c>
      <c r="T365" s="11"/>
      <c r="U365" s="11"/>
      <c r="V365" s="11"/>
      <c r="W365" s="59"/>
      <c r="X365" s="11"/>
      <c r="Y365" s="11"/>
      <c r="Z365" s="11"/>
      <c r="BB365" s="11"/>
      <c r="BC365" s="11"/>
      <c r="BP365" s="79"/>
      <c r="BQ365" s="11"/>
      <c r="BR365" s="11"/>
      <c r="BT365" s="11"/>
      <c r="BU365" s="11"/>
      <c r="BV365" s="11"/>
      <c r="BW365" s="11"/>
      <c r="BX365" s="11"/>
      <c r="BY365" s="11"/>
      <c r="BZ365" s="11"/>
      <c r="CA365" s="11"/>
      <c r="CB365" s="11"/>
      <c r="CC365" s="11"/>
      <c r="CD365" s="11"/>
      <c r="CE365" s="66"/>
    </row>
    <row r="366" spans="1:83" ht="12.75">
      <c r="A366" s="11" t="str">
        <f t="shared" si="12"/>
        <v>GG30-Evans-09</v>
      </c>
      <c r="B366" s="79" t="s">
        <v>927</v>
      </c>
      <c r="C366" s="79" t="s">
        <v>1230</v>
      </c>
      <c r="D366" s="79" t="s">
        <v>249</v>
      </c>
      <c r="E366" s="21" t="s">
        <v>287</v>
      </c>
      <c r="F366" s="114">
        <v>11361</v>
      </c>
      <c r="G366" s="21" t="s">
        <v>277</v>
      </c>
      <c r="H366" s="46" t="s">
        <v>991</v>
      </c>
      <c r="J366" s="139">
        <v>360901</v>
      </c>
      <c r="K366" s="29">
        <v>371001</v>
      </c>
      <c r="L366" s="4">
        <f>(12*(QUOTIENT(K366,10000)-31))+MOD(QUOTIENT(K366,100),100)+MOD(K366,100)-1</f>
        <v>82</v>
      </c>
      <c r="M366" s="1">
        <f>3100+(100*QUOTIENT(L366-1,12))+MOD(L366-1,12)+1</f>
        <v>3710</v>
      </c>
      <c r="T366" s="11"/>
      <c r="U366" s="11"/>
      <c r="V366" s="11"/>
      <c r="W366" s="59"/>
      <c r="X366" s="11"/>
      <c r="Y366" s="11"/>
      <c r="Z366" s="11"/>
      <c r="BB366" s="11"/>
      <c r="BC366" s="11"/>
      <c r="BP366" s="79"/>
      <c r="BQ366" s="11"/>
      <c r="BR366" s="11"/>
      <c r="BT366" s="11"/>
      <c r="BU366" s="11"/>
      <c r="BV366" s="11"/>
      <c r="BW366" s="11"/>
      <c r="BX366" s="11"/>
      <c r="BY366" s="11"/>
      <c r="BZ366" s="11"/>
      <c r="CA366" s="11"/>
      <c r="CB366" s="11"/>
      <c r="CC366" s="11"/>
      <c r="CD366" s="11"/>
      <c r="CE366" s="66"/>
    </row>
    <row r="367" spans="1:83" ht="12.75">
      <c r="A367" s="11" t="str">
        <f t="shared" si="12"/>
        <v>GG31-Copley-01</v>
      </c>
      <c r="B367" s="79" t="s">
        <v>288</v>
      </c>
      <c r="C367" s="79" t="s">
        <v>1230</v>
      </c>
      <c r="D367" s="79" t="s">
        <v>289</v>
      </c>
      <c r="E367" s="6" t="s">
        <v>290</v>
      </c>
      <c r="F367" s="114">
        <v>8277</v>
      </c>
      <c r="G367" s="21" t="s">
        <v>291</v>
      </c>
      <c r="H367" s="46" t="s">
        <v>983</v>
      </c>
      <c r="L367" s="4">
        <f>(12*(QUOTIENT(K367,10000)-31))+MOD(QUOTIENT(K367,100),100)+MOD(K367,100)-1</f>
        <v>-373</v>
      </c>
      <c r="M367" s="1">
        <f>3100+(100*QUOTIENT(L367-1,12))+MOD(L367-1,12)+1</f>
        <v>11</v>
      </c>
      <c r="T367" s="11"/>
      <c r="U367" s="11"/>
      <c r="V367" s="11"/>
      <c r="W367" s="59"/>
      <c r="X367" s="11"/>
      <c r="Y367" s="11"/>
      <c r="Z367" s="11"/>
      <c r="BB367" s="11"/>
      <c r="BC367" s="11"/>
      <c r="BP367" s="79"/>
      <c r="BQ367" s="11"/>
      <c r="BR367" s="11"/>
      <c r="BT367" s="11"/>
      <c r="BU367" s="11"/>
      <c r="BV367" s="11"/>
      <c r="BW367" s="11"/>
      <c r="BX367" s="11"/>
      <c r="BY367" s="11"/>
      <c r="BZ367" s="11"/>
      <c r="CA367" s="11"/>
      <c r="CB367" s="11"/>
      <c r="CC367" s="11"/>
      <c r="CD367" s="11"/>
      <c r="CE367" s="66"/>
    </row>
    <row r="368" spans="1:83" ht="12.75">
      <c r="A368" s="11" t="str">
        <f t="shared" si="12"/>
        <v>GG31-Cooper-02</v>
      </c>
      <c r="B368" s="79" t="s">
        <v>741</v>
      </c>
      <c r="C368" s="79" t="s">
        <v>1230</v>
      </c>
      <c r="D368" s="79" t="s">
        <v>742</v>
      </c>
      <c r="E368" s="21" t="s">
        <v>292</v>
      </c>
      <c r="F368" s="114">
        <v>2534</v>
      </c>
      <c r="G368" s="21" t="s">
        <v>291</v>
      </c>
      <c r="H368" s="46" t="s">
        <v>984</v>
      </c>
      <c r="J368" s="139">
        <v>340101</v>
      </c>
      <c r="K368" s="29">
        <v>340401</v>
      </c>
      <c r="L368" s="4">
        <f>(12*(QUOTIENT(K368,10000)-31))+MOD(QUOTIENT(K368,100),100)+MOD(K368,100)-1</f>
        <v>40</v>
      </c>
      <c r="M368" s="1">
        <f>3100+(100*QUOTIENT(L368-1,12))+MOD(L368-1,12)+1</f>
        <v>3404</v>
      </c>
      <c r="T368" s="11"/>
      <c r="U368" s="11"/>
      <c r="V368" s="11"/>
      <c r="W368" s="59"/>
      <c r="X368" s="11"/>
      <c r="Y368" s="11"/>
      <c r="Z368" s="11"/>
      <c r="BB368" s="11"/>
      <c r="BC368" s="11"/>
      <c r="BP368" s="79"/>
      <c r="BQ368" s="11"/>
      <c r="BR368" s="11"/>
      <c r="BT368" s="11"/>
      <c r="BU368" s="11"/>
      <c r="BV368" s="11"/>
      <c r="BW368" s="11"/>
      <c r="BX368" s="11"/>
      <c r="BY368" s="11"/>
      <c r="BZ368" s="11"/>
      <c r="CA368" s="11"/>
      <c r="CB368" s="11"/>
      <c r="CC368" s="11"/>
      <c r="CD368" s="11"/>
      <c r="CE368" s="66"/>
    </row>
    <row r="369" spans="1:83" ht="12.75">
      <c r="A369" s="11" t="str">
        <f t="shared" si="12"/>
        <v>GG31-Howard-03</v>
      </c>
      <c r="B369" s="79" t="s">
        <v>746</v>
      </c>
      <c r="C369" s="79" t="s">
        <v>1230</v>
      </c>
      <c r="D369" s="79" t="s">
        <v>747</v>
      </c>
      <c r="E369" s="21" t="s">
        <v>293</v>
      </c>
      <c r="F369" s="114">
        <v>8282</v>
      </c>
      <c r="G369" s="21" t="s">
        <v>291</v>
      </c>
      <c r="H369" s="46" t="s">
        <v>985</v>
      </c>
      <c r="J369" s="139">
        <v>370303</v>
      </c>
      <c r="K369" s="29">
        <v>370603</v>
      </c>
      <c r="L369" s="4">
        <f>(12*(QUOTIENT(K369,10000)-31))+MOD(QUOTIENT(K369,100),100)+MOD(K369,100)-1</f>
        <v>80</v>
      </c>
      <c r="M369" s="1">
        <f>3100+(100*QUOTIENT(L369-1,12))+MOD(L369-1,12)+1</f>
        <v>3708</v>
      </c>
      <c r="T369" s="11"/>
      <c r="U369" s="11"/>
      <c r="V369" s="11"/>
      <c r="W369" s="59"/>
      <c r="X369" s="11"/>
      <c r="Y369" s="11"/>
      <c r="Z369" s="11"/>
      <c r="BB369" s="11"/>
      <c r="BC369" s="11"/>
      <c r="BP369" s="79"/>
      <c r="BQ369" s="11"/>
      <c r="BR369" s="11"/>
      <c r="BT369" s="11"/>
      <c r="BU369" s="11"/>
      <c r="BV369" s="11"/>
      <c r="BW369" s="11"/>
      <c r="BX369" s="11"/>
      <c r="BY369" s="11"/>
      <c r="BZ369" s="11"/>
      <c r="CA369" s="11"/>
      <c r="CB369" s="11"/>
      <c r="CC369" s="11"/>
      <c r="CD369" s="11"/>
      <c r="CE369" s="66"/>
    </row>
    <row r="370" spans="1:83" ht="12.75">
      <c r="A370" s="11" t="str">
        <f t="shared" si="12"/>
        <v>GG31-Carroll-04</v>
      </c>
      <c r="B370" s="79" t="s">
        <v>1297</v>
      </c>
      <c r="C370" s="79" t="s">
        <v>1230</v>
      </c>
      <c r="D370" s="79" t="s">
        <v>1298</v>
      </c>
      <c r="E370" s="21" t="s">
        <v>294</v>
      </c>
      <c r="F370" s="114">
        <v>7239</v>
      </c>
      <c r="G370" s="21" t="s">
        <v>291</v>
      </c>
      <c r="H370" s="46" t="s">
        <v>986</v>
      </c>
      <c r="J370" s="139">
        <v>360112</v>
      </c>
      <c r="K370" s="29">
        <v>361012</v>
      </c>
      <c r="L370" s="4">
        <f>(12*(QUOTIENT(K370,10000)-31))+MOD(QUOTIENT(K370,100),100)+MOD(K370,100)-1</f>
        <v>81</v>
      </c>
      <c r="M370" s="1">
        <f>3100+(100*QUOTIENT(L370-1,12))+MOD(L370-1,12)+1</f>
        <v>3709</v>
      </c>
      <c r="T370" s="11"/>
      <c r="U370" s="11"/>
      <c r="V370" s="11"/>
      <c r="W370" s="59"/>
      <c r="X370" s="11"/>
      <c r="Y370" s="11"/>
      <c r="Z370" s="11"/>
      <c r="BB370" s="11"/>
      <c r="BC370" s="11"/>
      <c r="BP370" s="79"/>
      <c r="BQ370" s="11"/>
      <c r="BR370" s="11"/>
      <c r="BT370" s="11"/>
      <c r="BU370" s="11"/>
      <c r="BV370" s="11"/>
      <c r="BW370" s="11"/>
      <c r="BX370" s="11"/>
      <c r="BY370" s="11"/>
      <c r="BZ370" s="11"/>
      <c r="CA370" s="11"/>
      <c r="CB370" s="11"/>
      <c r="CC370" s="11"/>
      <c r="CD370" s="11"/>
      <c r="CE370" s="66"/>
    </row>
    <row r="371" spans="1:83" ht="12.75">
      <c r="A371" s="11" t="str">
        <f t="shared" si="12"/>
        <v>GG31-DeMarce-05</v>
      </c>
      <c r="B371" s="79" t="s">
        <v>554</v>
      </c>
      <c r="C371" s="79" t="s">
        <v>1230</v>
      </c>
      <c r="D371" s="79" t="s">
        <v>555</v>
      </c>
      <c r="E371" s="21" t="s">
        <v>295</v>
      </c>
      <c r="F371" s="114">
        <v>6435</v>
      </c>
      <c r="G371" s="21" t="s">
        <v>291</v>
      </c>
      <c r="H371" s="46" t="s">
        <v>987</v>
      </c>
      <c r="J371" s="139">
        <v>350303</v>
      </c>
      <c r="K371" s="29">
        <v>351005</v>
      </c>
      <c r="L371" s="4">
        <f>(12*(QUOTIENT(K371,10000)-31))+MOD(QUOTIENT(K371,100),100)+MOD(K371,100)-1</f>
        <v>62</v>
      </c>
      <c r="M371" s="1">
        <f>3100+(100*QUOTIENT(L371-1,12))+MOD(L371-1,12)+1</f>
        <v>3602</v>
      </c>
      <c r="T371" s="11"/>
      <c r="U371" s="11"/>
      <c r="V371" s="11"/>
      <c r="W371" s="59"/>
      <c r="X371" s="11"/>
      <c r="Y371" s="11"/>
      <c r="Z371" s="11"/>
      <c r="BB371" s="11"/>
      <c r="BC371" s="11"/>
      <c r="BP371" s="79"/>
      <c r="BQ371" s="11"/>
      <c r="BR371" s="11"/>
      <c r="BT371" s="11"/>
      <c r="BU371" s="11"/>
      <c r="BV371" s="11"/>
      <c r="BW371" s="11"/>
      <c r="BX371" s="11"/>
      <c r="BY371" s="11"/>
      <c r="BZ371" s="11"/>
      <c r="CA371" s="11"/>
      <c r="CB371" s="11"/>
      <c r="CC371" s="11"/>
      <c r="CD371" s="11"/>
      <c r="CE371" s="66"/>
    </row>
    <row r="372" spans="1:83" ht="12.75">
      <c r="A372" s="11" t="str">
        <f t="shared" si="12"/>
        <v>GG31-Schoeffel-06</v>
      </c>
      <c r="B372" s="79" t="s">
        <v>296</v>
      </c>
      <c r="C372" s="79" t="s">
        <v>1230</v>
      </c>
      <c r="D372" s="79" t="s">
        <v>297</v>
      </c>
      <c r="E372" s="21" t="s">
        <v>298</v>
      </c>
      <c r="F372" s="114">
        <v>1580</v>
      </c>
      <c r="G372" s="21" t="s">
        <v>291</v>
      </c>
      <c r="H372" s="46" t="s">
        <v>988</v>
      </c>
      <c r="J372" s="139">
        <v>320901</v>
      </c>
      <c r="K372" s="29">
        <v>330901</v>
      </c>
      <c r="L372" s="4">
        <f>(12*(QUOTIENT(K372,10000)-31))+MOD(QUOTIENT(K372,100),100)+MOD(K372,100)-1</f>
        <v>33</v>
      </c>
      <c r="M372" s="1">
        <f>3100+(100*QUOTIENT(L372-1,12))+MOD(L372-1,12)+1</f>
        <v>3309</v>
      </c>
      <c r="T372" s="11"/>
      <c r="U372" s="11"/>
      <c r="V372" s="11"/>
      <c r="W372" s="59"/>
      <c r="X372" s="11"/>
      <c r="Y372" s="11"/>
      <c r="Z372" s="11"/>
      <c r="BB372" s="11"/>
      <c r="BC372" s="11"/>
      <c r="BP372" s="79"/>
      <c r="BQ372" s="11"/>
      <c r="BR372" s="11"/>
      <c r="BT372" s="11"/>
      <c r="BU372" s="11"/>
      <c r="BV372" s="11"/>
      <c r="BW372" s="11"/>
      <c r="BX372" s="11"/>
      <c r="BY372" s="11"/>
      <c r="BZ372" s="11"/>
      <c r="CA372" s="11"/>
      <c r="CB372" s="11"/>
      <c r="CC372" s="11"/>
      <c r="CD372" s="11"/>
      <c r="CE372" s="66"/>
    </row>
    <row r="373" spans="1:83" ht="12.75">
      <c r="A373" s="11" t="str">
        <f t="shared" si="12"/>
        <v>GG31-Offord-07</v>
      </c>
      <c r="B373" s="79" t="s">
        <v>545</v>
      </c>
      <c r="C373" s="79" t="s">
        <v>1230</v>
      </c>
      <c r="D373" s="79" t="s">
        <v>546</v>
      </c>
      <c r="E373" s="21" t="s">
        <v>299</v>
      </c>
      <c r="F373" s="114">
        <v>3806</v>
      </c>
      <c r="G373" s="21" t="s">
        <v>291</v>
      </c>
      <c r="H373" s="46" t="s">
        <v>989</v>
      </c>
      <c r="J373" s="139">
        <v>330801</v>
      </c>
      <c r="K373" s="29">
        <v>350101</v>
      </c>
      <c r="L373" s="4">
        <f>(12*(QUOTIENT(K373,10000)-31))+MOD(QUOTIENT(K373,100),100)+MOD(K373,100)-1</f>
        <v>49</v>
      </c>
      <c r="M373" s="1">
        <f>3100+(100*QUOTIENT(L373-1,12))+MOD(L373-1,12)+1</f>
        <v>3501</v>
      </c>
      <c r="T373" s="11"/>
      <c r="U373" s="11"/>
      <c r="V373" s="11"/>
      <c r="W373" s="59"/>
      <c r="X373" s="11"/>
      <c r="Y373" s="11"/>
      <c r="Z373" s="11"/>
      <c r="BB373" s="11"/>
      <c r="BC373" s="11"/>
      <c r="BP373" s="79"/>
      <c r="BQ373" s="11"/>
      <c r="BR373" s="11"/>
      <c r="BT373" s="11"/>
      <c r="BU373" s="11"/>
      <c r="BV373" s="11"/>
      <c r="BW373" s="11"/>
      <c r="BX373" s="11"/>
      <c r="BY373" s="11"/>
      <c r="BZ373" s="11"/>
      <c r="CA373" s="11"/>
      <c r="CB373" s="11"/>
      <c r="CC373" s="11"/>
      <c r="CD373" s="11"/>
      <c r="CE373" s="66"/>
    </row>
    <row r="374" spans="1:83" ht="12.75">
      <c r="A374" s="11" t="str">
        <f t="shared" si="12"/>
        <v>GG31-Toro-08</v>
      </c>
      <c r="B374" s="79" t="s">
        <v>692</v>
      </c>
      <c r="C374" s="79" t="s">
        <v>1230</v>
      </c>
      <c r="D374" s="79" t="s">
        <v>300</v>
      </c>
      <c r="E374" s="21" t="s">
        <v>301</v>
      </c>
      <c r="F374" s="114">
        <v>10117</v>
      </c>
      <c r="G374" s="21" t="s">
        <v>291</v>
      </c>
      <c r="H374" s="46" t="s">
        <v>990</v>
      </c>
      <c r="J374" s="139">
        <v>340101</v>
      </c>
      <c r="K374" s="29">
        <v>340101</v>
      </c>
      <c r="L374" s="4">
        <f>(12*(QUOTIENT(K374,10000)-31))+MOD(QUOTIENT(K374,100),100)+MOD(K374,100)-1</f>
        <v>37</v>
      </c>
      <c r="M374" s="1">
        <f>3100+(100*QUOTIENT(L374-1,12))+MOD(L374-1,12)+1</f>
        <v>3401</v>
      </c>
      <c r="T374" s="11"/>
      <c r="U374" s="11"/>
      <c r="V374" s="11"/>
      <c r="W374" s="59"/>
      <c r="X374" s="11"/>
      <c r="Y374" s="11"/>
      <c r="Z374" s="11"/>
      <c r="BB374" s="11"/>
      <c r="BC374" s="11"/>
      <c r="BP374" s="79"/>
      <c r="BQ374" s="11"/>
      <c r="BR374" s="11"/>
      <c r="BT374" s="11"/>
      <c r="BU374" s="11"/>
      <c r="BV374" s="11"/>
      <c r="BW374" s="11"/>
      <c r="BX374" s="11"/>
      <c r="BY374" s="11"/>
      <c r="BZ374" s="11"/>
      <c r="CA374" s="11"/>
      <c r="CB374" s="11"/>
      <c r="CC374" s="11"/>
      <c r="CD374" s="11"/>
      <c r="CE374" s="66"/>
    </row>
    <row r="375" spans="1:13" ht="12.75">
      <c r="A375" s="11" t="str">
        <f t="shared" si="12"/>
        <v>GG31-Sakalucks-09</v>
      </c>
      <c r="B375" s="79" t="s">
        <v>8</v>
      </c>
      <c r="C375" s="79" t="s">
        <v>1230</v>
      </c>
      <c r="D375" s="79" t="s">
        <v>1352</v>
      </c>
      <c r="E375" s="21" t="s">
        <v>302</v>
      </c>
      <c r="F375" s="112">
        <v>7302</v>
      </c>
      <c r="G375" s="21" t="s">
        <v>291</v>
      </c>
      <c r="H375" s="46" t="s">
        <v>991</v>
      </c>
      <c r="J375" s="139">
        <v>340401</v>
      </c>
      <c r="K375" s="29">
        <v>340501</v>
      </c>
      <c r="L375" s="4">
        <f>(12*(QUOTIENT(K375,10000)-31))+MOD(QUOTIENT(K375,100),100)+MOD(K375,100)-1</f>
        <v>41</v>
      </c>
      <c r="M375" s="1">
        <f>3100+(100*QUOTIENT(L375-1,12))+MOD(L375-1,12)+1</f>
        <v>3405</v>
      </c>
    </row>
    <row r="376" spans="1:13" ht="12.75">
      <c r="A376" s="11" t="str">
        <f t="shared" si="12"/>
        <v>GG32-Huff-01</v>
      </c>
      <c r="B376" s="79" t="s">
        <v>508</v>
      </c>
      <c r="C376" s="79" t="s">
        <v>1230</v>
      </c>
      <c r="D376" s="79" t="s">
        <v>509</v>
      </c>
      <c r="E376" s="79" t="s">
        <v>303</v>
      </c>
      <c r="F376" s="112">
        <v>16783</v>
      </c>
      <c r="G376" s="21" t="s">
        <v>313</v>
      </c>
      <c r="H376" s="46" t="s">
        <v>983</v>
      </c>
      <c r="J376" s="139">
        <v>320601</v>
      </c>
      <c r="K376" s="29">
        <v>331001</v>
      </c>
      <c r="L376" s="4">
        <f>(12*(QUOTIENT(K376,10000)-31))+MOD(QUOTIENT(K376,100),100)+MOD(K376,100)-1</f>
        <v>34</v>
      </c>
      <c r="M376" s="1">
        <f>3100+(100*QUOTIENT(L376-1,12))+MOD(L376-1,12)+1</f>
        <v>3310</v>
      </c>
    </row>
    <row r="377" spans="1:13" ht="12.75">
      <c r="A377" s="11" t="str">
        <f t="shared" si="12"/>
        <v>GG32-Hasseler-02</v>
      </c>
      <c r="B377" s="79" t="s">
        <v>304</v>
      </c>
      <c r="C377" s="79" t="s">
        <v>1230</v>
      </c>
      <c r="D377" s="79" t="s">
        <v>305</v>
      </c>
      <c r="E377" s="21" t="s">
        <v>306</v>
      </c>
      <c r="F377" s="112">
        <v>10104</v>
      </c>
      <c r="G377" s="21" t="s">
        <v>313</v>
      </c>
      <c r="H377" s="46" t="s">
        <v>984</v>
      </c>
      <c r="J377" s="139">
        <v>340406</v>
      </c>
      <c r="K377" s="29">
        <v>340406</v>
      </c>
      <c r="L377" s="4">
        <f>(12*(QUOTIENT(K377,10000)-31))+MOD(QUOTIENT(K377,100),100)+MOD(K377,100)-1</f>
        <v>45</v>
      </c>
      <c r="M377" s="1">
        <f>3100+(100*QUOTIENT(L377-1,12))+MOD(L377-1,12)+1</f>
        <v>3409</v>
      </c>
    </row>
    <row r="378" spans="1:13" ht="12.75">
      <c r="A378" s="11" t="str">
        <f t="shared" si="12"/>
        <v>GG32-Offord-03</v>
      </c>
      <c r="B378" s="79" t="s">
        <v>545</v>
      </c>
      <c r="C378" s="79" t="s">
        <v>1230</v>
      </c>
      <c r="D378" s="79" t="s">
        <v>546</v>
      </c>
      <c r="E378" s="21" t="s">
        <v>307</v>
      </c>
      <c r="F378" s="112">
        <v>8231</v>
      </c>
      <c r="G378" s="21" t="s">
        <v>313</v>
      </c>
      <c r="H378" s="46" t="s">
        <v>985</v>
      </c>
      <c r="J378" s="139">
        <v>340101</v>
      </c>
      <c r="K378" s="29">
        <v>340301</v>
      </c>
      <c r="L378" s="4">
        <f>(12*(QUOTIENT(K378,10000)-31))+MOD(QUOTIENT(K378,100),100)+MOD(K378,100)-1</f>
        <v>39</v>
      </c>
      <c r="M378" s="1">
        <f>3100+(100*QUOTIENT(L378-1,12))+MOD(L378-1,12)+1</f>
        <v>3403</v>
      </c>
    </row>
    <row r="379" spans="1:13" ht="12.75">
      <c r="A379" s="11" t="str">
        <f t="shared" si="12"/>
        <v>GG32-Keyser-04</v>
      </c>
      <c r="B379" s="79" t="s">
        <v>308</v>
      </c>
      <c r="C379" s="79" t="s">
        <v>1230</v>
      </c>
      <c r="D379" s="79" t="s">
        <v>309</v>
      </c>
      <c r="E379" s="3" t="s">
        <v>310</v>
      </c>
      <c r="F379" s="112">
        <v>2653</v>
      </c>
      <c r="G379" s="21" t="s">
        <v>313</v>
      </c>
      <c r="H379" s="46" t="s">
        <v>986</v>
      </c>
      <c r="J379" s="139">
        <v>310501.25</v>
      </c>
      <c r="K379" s="29">
        <v>331002</v>
      </c>
      <c r="L379" s="4">
        <f>(12*(QUOTIENT(K379,10000)-31))+MOD(QUOTIENT(K379,100),100)+MOD(K379,100)-1</f>
        <v>35</v>
      </c>
      <c r="M379" s="1">
        <f>3100+(100*QUOTIENT(L379-1,12))+MOD(L379-1,12)+1</f>
        <v>3311</v>
      </c>
    </row>
    <row r="380" spans="1:13" ht="12.75">
      <c r="A380" s="11" t="str">
        <f t="shared" si="12"/>
        <v>GG32-Howard-05</v>
      </c>
      <c r="B380" s="79" t="s">
        <v>746</v>
      </c>
      <c r="C380" s="79" t="s">
        <v>1230</v>
      </c>
      <c r="D380" s="79" t="s">
        <v>747</v>
      </c>
      <c r="E380" s="3" t="s">
        <v>311</v>
      </c>
      <c r="F380" s="112">
        <v>9092</v>
      </c>
      <c r="G380" s="21" t="s">
        <v>313</v>
      </c>
      <c r="H380" s="46" t="s">
        <v>987</v>
      </c>
      <c r="J380" s="142">
        <v>360601</v>
      </c>
      <c r="K380" s="29">
        <v>360601</v>
      </c>
      <c r="L380" s="4">
        <f>(12*(QUOTIENT(K380,10000)-31))+MOD(QUOTIENT(K380,100),100)+MOD(K380,100)-1</f>
        <v>66</v>
      </c>
      <c r="M380" s="1">
        <f>3100+(100*QUOTIENT(L380-1,12))+MOD(L380-1,12)+1</f>
        <v>3606</v>
      </c>
    </row>
    <row r="381" spans="1:13" ht="12.75">
      <c r="A381" s="11" t="str">
        <f t="shared" si="12"/>
        <v>GG32-Vance-06</v>
      </c>
      <c r="B381" s="79" t="s">
        <v>1236</v>
      </c>
      <c r="C381" s="79" t="s">
        <v>1230</v>
      </c>
      <c r="D381" s="79" t="s">
        <v>1237</v>
      </c>
      <c r="E381" s="3" t="s">
        <v>312</v>
      </c>
      <c r="F381" s="112">
        <v>13793</v>
      </c>
      <c r="G381" s="21" t="s">
        <v>313</v>
      </c>
      <c r="H381" s="46" t="s">
        <v>988</v>
      </c>
      <c r="J381" s="139">
        <v>350401</v>
      </c>
      <c r="K381" s="29">
        <v>350501</v>
      </c>
      <c r="L381" s="4">
        <f>(12*(QUOTIENT(K381,10000)-31))+MOD(QUOTIENT(K381,100),100)+MOD(K381,100)-1</f>
        <v>53</v>
      </c>
      <c r="M381" s="1">
        <f>3100+(100*QUOTIENT(L381-1,12))+MOD(L381-1,12)+1</f>
        <v>3505</v>
      </c>
    </row>
    <row r="382" spans="1:84" s="152" customFormat="1" ht="12.75">
      <c r="A382" s="159" t="str">
        <f t="shared" si="12"/>
        <v>GG33-Zeek-01</v>
      </c>
      <c r="B382" s="152" t="s">
        <v>530</v>
      </c>
      <c r="C382" s="152" t="s">
        <v>1230</v>
      </c>
      <c r="D382" s="152" t="s">
        <v>531</v>
      </c>
      <c r="E382" s="153" t="s">
        <v>322</v>
      </c>
      <c r="F382" s="154">
        <v>6970</v>
      </c>
      <c r="G382" s="153" t="s">
        <v>321</v>
      </c>
      <c r="H382" s="155" t="s">
        <v>983</v>
      </c>
      <c r="I382" s="153"/>
      <c r="J382" s="156">
        <v>350303</v>
      </c>
      <c r="K382" s="152">
        <v>350303</v>
      </c>
      <c r="W382" s="157"/>
      <c r="AI382" s="157"/>
      <c r="AU382" s="157"/>
      <c r="BG382" s="157"/>
      <c r="BH382" s="159"/>
      <c r="BI382" s="159"/>
      <c r="BJ382" s="159"/>
      <c r="BK382" s="159"/>
      <c r="BL382" s="159"/>
      <c r="BM382" s="159"/>
      <c r="BN382" s="159"/>
      <c r="BO382" s="159"/>
      <c r="BP382" s="159"/>
      <c r="BQ382" s="159"/>
      <c r="BR382" s="159"/>
      <c r="BS382" s="160"/>
      <c r="CE382" s="157"/>
      <c r="CF382" s="158"/>
    </row>
    <row r="383" spans="1:84" s="152" customFormat="1" ht="12.75">
      <c r="A383" s="159" t="str">
        <f t="shared" si="12"/>
        <v>GG33-Corwith-02</v>
      </c>
      <c r="B383" s="152" t="s">
        <v>329</v>
      </c>
      <c r="C383" s="79" t="s">
        <v>1230</v>
      </c>
      <c r="D383" s="152" t="s">
        <v>323</v>
      </c>
      <c r="E383" s="153" t="s">
        <v>324</v>
      </c>
      <c r="F383" s="154">
        <v>14500</v>
      </c>
      <c r="G383" s="153" t="s">
        <v>321</v>
      </c>
      <c r="H383" s="155" t="s">
        <v>984</v>
      </c>
      <c r="I383" s="153"/>
      <c r="J383" s="156">
        <v>340201</v>
      </c>
      <c r="K383" s="152">
        <v>341001</v>
      </c>
      <c r="W383" s="157"/>
      <c r="AI383" s="157"/>
      <c r="AU383" s="157"/>
      <c r="BG383" s="157"/>
      <c r="BH383" s="159"/>
      <c r="BI383" s="159"/>
      <c r="BJ383" s="159"/>
      <c r="BK383" s="159"/>
      <c r="BL383" s="159"/>
      <c r="BM383" s="159"/>
      <c r="BN383" s="159"/>
      <c r="BO383" s="159"/>
      <c r="BP383" s="159"/>
      <c r="BQ383" s="159"/>
      <c r="BR383" s="159"/>
      <c r="BS383" s="160"/>
      <c r="CE383" s="157"/>
      <c r="CF383" s="158"/>
    </row>
    <row r="384" spans="1:84" s="152" customFormat="1" ht="12.75">
      <c r="A384" s="159" t="str">
        <f t="shared" si="12"/>
        <v>GG33-Howard-03</v>
      </c>
      <c r="B384" s="152" t="s">
        <v>746</v>
      </c>
      <c r="C384" s="79" t="s">
        <v>1230</v>
      </c>
      <c r="D384" s="152" t="s">
        <v>747</v>
      </c>
      <c r="E384" s="153" t="s">
        <v>325</v>
      </c>
      <c r="F384" s="154">
        <v>6106</v>
      </c>
      <c r="G384" s="153" t="s">
        <v>321</v>
      </c>
      <c r="H384" s="155" t="s">
        <v>985</v>
      </c>
      <c r="I384" s="153"/>
      <c r="J384" s="156">
        <v>360603</v>
      </c>
      <c r="K384" s="152">
        <v>360603</v>
      </c>
      <c r="W384" s="157"/>
      <c r="AI384" s="157"/>
      <c r="AU384" s="157"/>
      <c r="BG384" s="157"/>
      <c r="BH384" s="159"/>
      <c r="BI384" s="159"/>
      <c r="BJ384" s="159"/>
      <c r="BK384" s="159"/>
      <c r="BL384" s="159"/>
      <c r="BM384" s="159"/>
      <c r="BN384" s="159"/>
      <c r="BO384" s="159"/>
      <c r="BP384" s="159"/>
      <c r="BQ384" s="159"/>
      <c r="BR384" s="159"/>
      <c r="BS384" s="160"/>
      <c r="CE384" s="157"/>
      <c r="CF384" s="158"/>
    </row>
    <row r="385" spans="1:84" s="152" customFormat="1" ht="12.75">
      <c r="A385" s="159" t="str">
        <f t="shared" si="12"/>
        <v>GG33-Copley-04</v>
      </c>
      <c r="B385" s="152" t="s">
        <v>288</v>
      </c>
      <c r="C385" s="79" t="s">
        <v>1230</v>
      </c>
      <c r="D385" s="152" t="s">
        <v>289</v>
      </c>
      <c r="E385" s="153" t="s">
        <v>326</v>
      </c>
      <c r="F385" s="154">
        <v>8990</v>
      </c>
      <c r="G385" s="153" t="s">
        <v>321</v>
      </c>
      <c r="H385" s="155" t="s">
        <v>986</v>
      </c>
      <c r="I385" s="153"/>
      <c r="J385" s="156" t="s">
        <v>526</v>
      </c>
      <c r="W385" s="157"/>
      <c r="AI385" s="157"/>
      <c r="AU385" s="157"/>
      <c r="BG385" s="157"/>
      <c r="BH385" s="159"/>
      <c r="BI385" s="159"/>
      <c r="BJ385" s="159"/>
      <c r="BK385" s="159"/>
      <c r="BL385" s="159"/>
      <c r="BM385" s="159"/>
      <c r="BN385" s="159"/>
      <c r="BO385" s="159"/>
      <c r="BP385" s="159"/>
      <c r="BQ385" s="159"/>
      <c r="BR385" s="159"/>
      <c r="BS385" s="160"/>
      <c r="CE385" s="157"/>
      <c r="CF385" s="158"/>
    </row>
    <row r="386" spans="1:84" s="152" customFormat="1" ht="12.75">
      <c r="A386" s="159" t="str">
        <f t="shared" si="12"/>
        <v>GG33-Vance-05</v>
      </c>
      <c r="B386" s="152" t="s">
        <v>1236</v>
      </c>
      <c r="C386" s="79" t="s">
        <v>1230</v>
      </c>
      <c r="D386" s="152" t="s">
        <v>1237</v>
      </c>
      <c r="E386" s="153" t="s">
        <v>327</v>
      </c>
      <c r="F386" s="154">
        <v>12059</v>
      </c>
      <c r="G386" s="153" t="s">
        <v>321</v>
      </c>
      <c r="H386" s="155" t="s">
        <v>987</v>
      </c>
      <c r="I386" s="153"/>
      <c r="J386" s="156">
        <v>350501</v>
      </c>
      <c r="K386" s="152">
        <v>350801</v>
      </c>
      <c r="W386" s="157"/>
      <c r="AI386" s="157"/>
      <c r="AU386" s="157"/>
      <c r="BG386" s="157"/>
      <c r="BH386" s="159"/>
      <c r="BI386" s="159"/>
      <c r="BJ386" s="159"/>
      <c r="BK386" s="159"/>
      <c r="BL386" s="159"/>
      <c r="BM386" s="159"/>
      <c r="BN386" s="159"/>
      <c r="BO386" s="159"/>
      <c r="BP386" s="159"/>
      <c r="BQ386" s="159"/>
      <c r="BR386" s="159"/>
      <c r="BS386" s="160"/>
      <c r="CE386" s="157"/>
      <c r="CF386" s="158"/>
    </row>
    <row r="387" spans="1:84" s="152" customFormat="1" ht="12.75">
      <c r="A387" s="159" t="str">
        <f t="shared" si="12"/>
        <v>GG33-Sakalucks-06</v>
      </c>
      <c r="B387" s="152" t="s">
        <v>8</v>
      </c>
      <c r="C387" s="152" t="s">
        <v>1230</v>
      </c>
      <c r="D387" s="152" t="s">
        <v>1352</v>
      </c>
      <c r="E387" s="153" t="s">
        <v>328</v>
      </c>
      <c r="F387" s="154">
        <v>5761</v>
      </c>
      <c r="G387" s="153" t="s">
        <v>321</v>
      </c>
      <c r="H387" s="155" t="s">
        <v>988</v>
      </c>
      <c r="I387" s="153"/>
      <c r="J387" s="156">
        <v>340101</v>
      </c>
      <c r="K387" s="152">
        <v>340201</v>
      </c>
      <c r="W387" s="157"/>
      <c r="AI387" s="157"/>
      <c r="AU387" s="157"/>
      <c r="BG387" s="157"/>
      <c r="BH387" s="159"/>
      <c r="BI387" s="159"/>
      <c r="BJ387" s="159"/>
      <c r="BK387" s="159"/>
      <c r="BL387" s="159"/>
      <c r="BM387" s="159"/>
      <c r="BN387" s="159"/>
      <c r="BO387" s="159"/>
      <c r="BP387" s="159"/>
      <c r="BQ387" s="159"/>
      <c r="BR387" s="159"/>
      <c r="BS387" s="160"/>
      <c r="CE387" s="157"/>
      <c r="CF387" s="158"/>
    </row>
    <row r="388" spans="1:11" ht="12.75">
      <c r="A388" s="161" t="str">
        <f t="shared" si="12"/>
        <v>GG34-Sinor-01</v>
      </c>
      <c r="B388" s="161" t="s">
        <v>1063</v>
      </c>
      <c r="C388" s="79" t="s">
        <v>1230</v>
      </c>
      <c r="D388" s="161" t="s">
        <v>330</v>
      </c>
      <c r="E388" s="162" t="s">
        <v>331</v>
      </c>
      <c r="F388" s="163">
        <v>6540</v>
      </c>
      <c r="G388" s="162" t="s">
        <v>332</v>
      </c>
      <c r="H388" s="164" t="s">
        <v>983</v>
      </c>
      <c r="J388" s="182">
        <v>350501</v>
      </c>
      <c r="K388" s="159">
        <v>350501</v>
      </c>
    </row>
    <row r="389" spans="1:8" ht="12.75">
      <c r="A389" s="161" t="str">
        <f aca="true" t="shared" si="13" ref="A389:A509">TRIM(G389)&amp;"-"&amp;B389&amp;"-"&amp;H389</f>
        <v>GG34-Zeek-02</v>
      </c>
      <c r="B389" s="161" t="s">
        <v>530</v>
      </c>
      <c r="C389" s="152" t="s">
        <v>1230</v>
      </c>
      <c r="D389" s="161" t="s">
        <v>531</v>
      </c>
      <c r="E389" s="162" t="s">
        <v>333</v>
      </c>
      <c r="F389" s="163">
        <v>7191</v>
      </c>
      <c r="G389" s="162" t="s">
        <v>332</v>
      </c>
      <c r="H389" s="164" t="s">
        <v>984</v>
      </c>
    </row>
    <row r="390" spans="1:11" ht="12.75">
      <c r="A390" s="161" t="str">
        <f t="shared" si="13"/>
        <v>GG34-Offord-03</v>
      </c>
      <c r="B390" s="161" t="s">
        <v>545</v>
      </c>
      <c r="C390" s="79" t="s">
        <v>1230</v>
      </c>
      <c r="D390" s="161" t="s">
        <v>546</v>
      </c>
      <c r="E390" s="162" t="s">
        <v>334</v>
      </c>
      <c r="F390" s="163">
        <v>6514</v>
      </c>
      <c r="G390" s="162" t="s">
        <v>332</v>
      </c>
      <c r="H390" s="164" t="s">
        <v>985</v>
      </c>
      <c r="J390">
        <v>350201</v>
      </c>
      <c r="K390">
        <v>350601</v>
      </c>
    </row>
    <row r="391" spans="1:11" ht="12.75">
      <c r="A391" s="161" t="str">
        <f t="shared" si="13"/>
        <v>GG34-DeMarce-04</v>
      </c>
      <c r="B391" s="161" t="s">
        <v>554</v>
      </c>
      <c r="C391" s="152" t="s">
        <v>1230</v>
      </c>
      <c r="D391" s="161" t="s">
        <v>555</v>
      </c>
      <c r="E391" s="162" t="s">
        <v>335</v>
      </c>
      <c r="F391" s="163">
        <v>3301</v>
      </c>
      <c r="G391" s="162" t="s">
        <v>332</v>
      </c>
      <c r="H391" s="164" t="s">
        <v>986</v>
      </c>
      <c r="J391">
        <v>340901</v>
      </c>
      <c r="K391">
        <v>341201</v>
      </c>
    </row>
    <row r="392" spans="1:11" ht="12.75">
      <c r="A392" s="161" t="str">
        <f t="shared" si="13"/>
        <v>GG34-Hays-05</v>
      </c>
      <c r="B392" s="161" t="s">
        <v>336</v>
      </c>
      <c r="C392" s="79" t="s">
        <v>1230</v>
      </c>
      <c r="D392" s="161" t="s">
        <v>337</v>
      </c>
      <c r="E392" s="162" t="s">
        <v>338</v>
      </c>
      <c r="F392" s="163">
        <v>8680</v>
      </c>
      <c r="G392" s="162" t="s">
        <v>332</v>
      </c>
      <c r="H392" s="164" t="s">
        <v>987</v>
      </c>
      <c r="J392">
        <v>360501</v>
      </c>
      <c r="K392">
        <v>370501</v>
      </c>
    </row>
    <row r="393" spans="1:11" ht="12.75">
      <c r="A393" s="161" t="str">
        <f t="shared" si="13"/>
        <v>GG34-Sakalucks-06</v>
      </c>
      <c r="B393" s="161" t="s">
        <v>8</v>
      </c>
      <c r="C393" s="152" t="s">
        <v>1230</v>
      </c>
      <c r="D393" s="161" t="s">
        <v>339</v>
      </c>
      <c r="E393" s="162" t="s">
        <v>340</v>
      </c>
      <c r="F393" s="163">
        <v>8506</v>
      </c>
      <c r="G393" s="162" t="s">
        <v>332</v>
      </c>
      <c r="H393" s="164" t="s">
        <v>988</v>
      </c>
      <c r="J393">
        <v>340501</v>
      </c>
      <c r="K393">
        <v>340701</v>
      </c>
    </row>
    <row r="394" spans="1:11" ht="12.75">
      <c r="A394" s="161" t="str">
        <f t="shared" si="13"/>
        <v>GG34-Vance-07</v>
      </c>
      <c r="B394" s="161" t="s">
        <v>1236</v>
      </c>
      <c r="C394" s="79" t="s">
        <v>1230</v>
      </c>
      <c r="D394" s="161" t="s">
        <v>1237</v>
      </c>
      <c r="E394" s="162" t="s">
        <v>341</v>
      </c>
      <c r="F394" s="163">
        <v>15192</v>
      </c>
      <c r="G394" s="162" t="s">
        <v>332</v>
      </c>
      <c r="H394" s="164" t="s">
        <v>989</v>
      </c>
      <c r="J394">
        <v>350801</v>
      </c>
      <c r="K394">
        <v>350801</v>
      </c>
    </row>
    <row r="395" spans="1:11" ht="12.75">
      <c r="A395" s="161" t="str">
        <f t="shared" si="13"/>
        <v>GG35-Huff-01</v>
      </c>
      <c r="B395" s="161" t="s">
        <v>508</v>
      </c>
      <c r="C395" s="152" t="s">
        <v>1230</v>
      </c>
      <c r="D395" s="161" t="s">
        <v>820</v>
      </c>
      <c r="E395" s="162" t="s">
        <v>342</v>
      </c>
      <c r="F395" s="163">
        <v>13800</v>
      </c>
      <c r="G395" s="162" t="s">
        <v>343</v>
      </c>
      <c r="H395" s="164" t="s">
        <v>983</v>
      </c>
      <c r="J395" s="156">
        <v>350601</v>
      </c>
      <c r="K395" s="152">
        <v>351101</v>
      </c>
    </row>
    <row r="396" spans="1:11" ht="12.75">
      <c r="A396" s="161" t="str">
        <f t="shared" si="13"/>
        <v>GG35-Cooper-02</v>
      </c>
      <c r="B396" s="161" t="s">
        <v>741</v>
      </c>
      <c r="C396" s="79" t="s">
        <v>1230</v>
      </c>
      <c r="D396" s="161" t="s">
        <v>742</v>
      </c>
      <c r="E396" s="162" t="s">
        <v>344</v>
      </c>
      <c r="F396" s="163">
        <v>7665</v>
      </c>
      <c r="G396" s="162" t="s">
        <v>343</v>
      </c>
      <c r="H396" s="164" t="s">
        <v>984</v>
      </c>
      <c r="J396" s="166">
        <v>350112</v>
      </c>
      <c r="K396">
        <v>350112</v>
      </c>
    </row>
    <row r="397" spans="1:12" ht="12.75">
      <c r="A397" s="161" t="str">
        <f t="shared" si="13"/>
        <v>GG35-Dove-03</v>
      </c>
      <c r="B397" s="161" t="s">
        <v>345</v>
      </c>
      <c r="C397" s="152" t="s">
        <v>1230</v>
      </c>
      <c r="D397" s="161" t="s">
        <v>346</v>
      </c>
      <c r="E397" s="162" t="s">
        <v>347</v>
      </c>
      <c r="F397" s="163">
        <v>1924</v>
      </c>
      <c r="G397" s="162" t="s">
        <v>343</v>
      </c>
      <c r="H397" s="164" t="s">
        <v>985</v>
      </c>
      <c r="J397" s="139">
        <v>340601</v>
      </c>
      <c r="L397" s="166" t="s">
        <v>417</v>
      </c>
    </row>
    <row r="398" spans="1:10" ht="12.75">
      <c r="A398" s="161" t="str">
        <f t="shared" si="13"/>
        <v>GG35-Mackey-04</v>
      </c>
      <c r="B398" s="161" t="s">
        <v>505</v>
      </c>
      <c r="C398" s="79" t="s">
        <v>1230</v>
      </c>
      <c r="D398" s="161" t="s">
        <v>506</v>
      </c>
      <c r="E398" s="162" t="s">
        <v>348</v>
      </c>
      <c r="F398" s="163">
        <v>3632</v>
      </c>
      <c r="G398" s="162" t="s">
        <v>343</v>
      </c>
      <c r="H398" s="164" t="s">
        <v>986</v>
      </c>
      <c r="J398" s="166" t="s">
        <v>415</v>
      </c>
    </row>
    <row r="399" spans="1:11" ht="12.75">
      <c r="A399" s="161" t="str">
        <f t="shared" si="13"/>
        <v>GG35-Howard-05</v>
      </c>
      <c r="B399" s="161" t="s">
        <v>746</v>
      </c>
      <c r="C399" s="152" t="s">
        <v>1230</v>
      </c>
      <c r="D399" s="161" t="s">
        <v>100</v>
      </c>
      <c r="E399" s="162" t="s">
        <v>349</v>
      </c>
      <c r="F399" s="163">
        <v>9075</v>
      </c>
      <c r="G399" s="162" t="s">
        <v>343</v>
      </c>
      <c r="H399" s="164" t="s">
        <v>987</v>
      </c>
      <c r="J399">
        <v>350901</v>
      </c>
      <c r="K399">
        <v>351103</v>
      </c>
    </row>
    <row r="400" spans="1:11" ht="12.75">
      <c r="A400" s="161" t="str">
        <f t="shared" si="13"/>
        <v>GG35-DeMarce-06</v>
      </c>
      <c r="B400" s="161" t="s">
        <v>554</v>
      </c>
      <c r="C400" s="79" t="s">
        <v>1230</v>
      </c>
      <c r="D400" s="161" t="s">
        <v>555</v>
      </c>
      <c r="E400" s="162" t="s">
        <v>350</v>
      </c>
      <c r="F400" s="163">
        <v>5285</v>
      </c>
      <c r="G400" s="162" t="s">
        <v>343</v>
      </c>
      <c r="H400" s="164" t="s">
        <v>988</v>
      </c>
      <c r="J400">
        <v>350204</v>
      </c>
      <c r="K400">
        <v>350204</v>
      </c>
    </row>
    <row r="401" spans="1:11" ht="12.75">
      <c r="A401" s="161" t="str">
        <f t="shared" si="13"/>
        <v>GG35-Offord-07</v>
      </c>
      <c r="B401" s="161" t="s">
        <v>545</v>
      </c>
      <c r="C401" s="152" t="s">
        <v>1230</v>
      </c>
      <c r="D401" s="161" t="s">
        <v>546</v>
      </c>
      <c r="E401" s="162" t="s">
        <v>351</v>
      </c>
      <c r="F401" s="163">
        <v>10491</v>
      </c>
      <c r="G401" s="162" t="s">
        <v>343</v>
      </c>
      <c r="H401" s="164" t="s">
        <v>989</v>
      </c>
      <c r="J401">
        <v>350601</v>
      </c>
      <c r="K401">
        <v>351001</v>
      </c>
    </row>
    <row r="402" spans="1:10" ht="12.75">
      <c r="A402" s="161" t="str">
        <f t="shared" si="13"/>
        <v>GG35-Sakalucks-08</v>
      </c>
      <c r="B402" s="161" t="s">
        <v>8</v>
      </c>
      <c r="C402" s="79" t="s">
        <v>1230</v>
      </c>
      <c r="D402" s="161" t="s">
        <v>339</v>
      </c>
      <c r="E402" s="162" t="s">
        <v>352</v>
      </c>
      <c r="F402" s="163">
        <v>5316</v>
      </c>
      <c r="G402" s="162" t="s">
        <v>343</v>
      </c>
      <c r="H402" s="164" t="s">
        <v>990</v>
      </c>
      <c r="J402">
        <v>340301</v>
      </c>
    </row>
    <row r="403" spans="1:11" ht="12.75">
      <c r="A403" s="161" t="str">
        <f t="shared" si="13"/>
        <v>GG35-Vance-09</v>
      </c>
      <c r="B403" s="161" t="s">
        <v>1236</v>
      </c>
      <c r="C403" s="152" t="s">
        <v>1230</v>
      </c>
      <c r="D403" s="161" t="s">
        <v>1237</v>
      </c>
      <c r="E403" s="162" t="s">
        <v>353</v>
      </c>
      <c r="F403" s="163">
        <v>14143</v>
      </c>
      <c r="G403" s="162" t="s">
        <v>343</v>
      </c>
      <c r="H403" s="164" t="s">
        <v>991</v>
      </c>
      <c r="J403">
        <v>351001</v>
      </c>
      <c r="K403">
        <v>351101</v>
      </c>
    </row>
    <row r="404" spans="1:11" ht="12.75">
      <c r="A404" s="161" t="str">
        <f t="shared" si="13"/>
        <v>GG36-Offord-01</v>
      </c>
      <c r="B404" s="161" t="s">
        <v>545</v>
      </c>
      <c r="C404" s="79" t="s">
        <v>1230</v>
      </c>
      <c r="D404" s="161" t="s">
        <v>546</v>
      </c>
      <c r="E404" s="162" t="s">
        <v>354</v>
      </c>
      <c r="F404" s="163">
        <v>11709</v>
      </c>
      <c r="G404" s="162" t="s">
        <v>355</v>
      </c>
      <c r="H404" s="164" t="s">
        <v>983</v>
      </c>
      <c r="J404">
        <v>320401</v>
      </c>
      <c r="K404">
        <v>350601</v>
      </c>
    </row>
    <row r="405" spans="1:11" ht="12.75">
      <c r="A405" s="161" t="str">
        <f t="shared" si="13"/>
        <v>GG36-Dove-02</v>
      </c>
      <c r="B405" s="161" t="s">
        <v>345</v>
      </c>
      <c r="C405" s="152" t="s">
        <v>1230</v>
      </c>
      <c r="D405" s="161" t="s">
        <v>346</v>
      </c>
      <c r="E405" s="162" t="s">
        <v>356</v>
      </c>
      <c r="F405" s="163">
        <v>2224</v>
      </c>
      <c r="G405" s="162" t="s">
        <v>355</v>
      </c>
      <c r="H405" s="164" t="s">
        <v>984</v>
      </c>
      <c r="J405">
        <v>321201</v>
      </c>
      <c r="K405">
        <v>321201</v>
      </c>
    </row>
    <row r="406" spans="1:8" ht="12.75">
      <c r="A406" s="161" t="str">
        <f t="shared" si="13"/>
        <v>GG36-Zeek-03</v>
      </c>
      <c r="B406" s="161" t="s">
        <v>530</v>
      </c>
      <c r="C406" s="79" t="s">
        <v>1230</v>
      </c>
      <c r="D406" s="161" t="s">
        <v>531</v>
      </c>
      <c r="E406" s="162" t="s">
        <v>357</v>
      </c>
      <c r="F406" s="163">
        <v>3712</v>
      </c>
      <c r="G406" s="162" t="s">
        <v>355</v>
      </c>
      <c r="H406" s="164" t="s">
        <v>985</v>
      </c>
    </row>
    <row r="407" spans="1:12" ht="12.75">
      <c r="A407" s="161" t="str">
        <f t="shared" si="13"/>
        <v>GG36-Huff-04</v>
      </c>
      <c r="B407" s="161" t="s">
        <v>508</v>
      </c>
      <c r="C407" s="152" t="s">
        <v>1230</v>
      </c>
      <c r="D407" s="161" t="s">
        <v>820</v>
      </c>
      <c r="E407" s="162" t="s">
        <v>358</v>
      </c>
      <c r="F407" s="163">
        <v>9161</v>
      </c>
      <c r="G407" s="162" t="s">
        <v>355</v>
      </c>
      <c r="H407" s="164" t="s">
        <v>986</v>
      </c>
      <c r="J407">
        <v>331001</v>
      </c>
      <c r="K407">
        <v>350702</v>
      </c>
      <c r="L407" s="168"/>
    </row>
    <row r="408" spans="1:12" ht="12.75">
      <c r="A408" s="161" t="str">
        <f t="shared" si="13"/>
        <v>GG36-Howard-05</v>
      </c>
      <c r="B408" s="161" t="s">
        <v>746</v>
      </c>
      <c r="C408" s="79" t="s">
        <v>1230</v>
      </c>
      <c r="D408" s="161" t="s">
        <v>100</v>
      </c>
      <c r="E408" s="162" t="s">
        <v>359</v>
      </c>
      <c r="F408" s="163">
        <v>5802</v>
      </c>
      <c r="G408" s="162" t="s">
        <v>355</v>
      </c>
      <c r="H408" s="164" t="s">
        <v>987</v>
      </c>
      <c r="J408">
        <v>361203</v>
      </c>
      <c r="K408">
        <v>380303</v>
      </c>
      <c r="L408" s="167"/>
    </row>
    <row r="409" spans="1:11" ht="12.75">
      <c r="A409" s="161" t="str">
        <f t="shared" si="13"/>
        <v>GG36-Vance-06</v>
      </c>
      <c r="B409" s="161" t="s">
        <v>1236</v>
      </c>
      <c r="C409" s="152" t="s">
        <v>1230</v>
      </c>
      <c r="D409" s="161" t="s">
        <v>1237</v>
      </c>
      <c r="E409" s="162" t="s">
        <v>360</v>
      </c>
      <c r="F409" s="163">
        <v>11995</v>
      </c>
      <c r="G409" s="162" t="s">
        <v>355</v>
      </c>
      <c r="H409" s="164" t="s">
        <v>988</v>
      </c>
      <c r="J409">
        <v>351101</v>
      </c>
      <c r="K409">
        <v>351101</v>
      </c>
    </row>
    <row r="410" spans="1:11" ht="12.75">
      <c r="A410" s="161" t="str">
        <f t="shared" si="13"/>
        <v>GG36-Carroll-07</v>
      </c>
      <c r="B410" s="161" t="s">
        <v>1297</v>
      </c>
      <c r="C410" s="79" t="s">
        <v>1230</v>
      </c>
      <c r="D410" s="161" t="s">
        <v>361</v>
      </c>
      <c r="E410" s="162" t="s">
        <v>362</v>
      </c>
      <c r="F410" s="163">
        <v>10700</v>
      </c>
      <c r="G410" s="162" t="s">
        <v>355</v>
      </c>
      <c r="H410" s="164" t="s">
        <v>989</v>
      </c>
      <c r="J410">
        <v>310601</v>
      </c>
      <c r="K410">
        <v>340701</v>
      </c>
    </row>
    <row r="411" spans="1:12" ht="12.75">
      <c r="A411" s="161" t="str">
        <f t="shared" si="13"/>
        <v>GG37-Hasseler-01</v>
      </c>
      <c r="B411" s="161" t="s">
        <v>304</v>
      </c>
      <c r="C411" s="152" t="s">
        <v>1230</v>
      </c>
      <c r="D411" s="161" t="s">
        <v>305</v>
      </c>
      <c r="E411" s="162" t="s">
        <v>363</v>
      </c>
      <c r="F411" s="163">
        <v>6154</v>
      </c>
      <c r="G411" s="162" t="s">
        <v>364</v>
      </c>
      <c r="H411" s="164" t="s">
        <v>983</v>
      </c>
      <c r="J411">
        <v>340801</v>
      </c>
      <c r="K411">
        <v>340801</v>
      </c>
      <c r="L411" s="166" t="s">
        <v>1312</v>
      </c>
    </row>
    <row r="412" spans="1:11" ht="12.75">
      <c r="A412" s="161" t="str">
        <f t="shared" si="13"/>
        <v>GG37-Offord-02</v>
      </c>
      <c r="B412" s="161" t="s">
        <v>545</v>
      </c>
      <c r="C412" s="79" t="s">
        <v>1230</v>
      </c>
      <c r="D412" s="161" t="s">
        <v>546</v>
      </c>
      <c r="E412" s="162" t="s">
        <v>365</v>
      </c>
      <c r="F412" s="163">
        <v>8929</v>
      </c>
      <c r="G412" s="162" t="s">
        <v>364</v>
      </c>
      <c r="H412" s="164" t="s">
        <v>984</v>
      </c>
      <c r="J412">
        <v>340101</v>
      </c>
      <c r="K412">
        <v>360501</v>
      </c>
    </row>
    <row r="413" spans="1:11" ht="12.75">
      <c r="A413" s="161" t="str">
        <f t="shared" si="13"/>
        <v>GG37-Howard-03</v>
      </c>
      <c r="B413" s="161" t="s">
        <v>746</v>
      </c>
      <c r="C413" s="152" t="s">
        <v>1230</v>
      </c>
      <c r="D413" s="161" t="s">
        <v>100</v>
      </c>
      <c r="E413" s="162" t="s">
        <v>366</v>
      </c>
      <c r="F413" s="163">
        <v>7166</v>
      </c>
      <c r="G413" s="162" t="s">
        <v>364</v>
      </c>
      <c r="H413" s="164" t="s">
        <v>985</v>
      </c>
      <c r="J413">
        <v>341101</v>
      </c>
      <c r="K413">
        <v>360201</v>
      </c>
    </row>
    <row r="414" spans="1:11" s="165" customFormat="1" ht="12.75">
      <c r="A414" s="161" t="str">
        <f t="shared" si="13"/>
        <v>GG37-Dove-04</v>
      </c>
      <c r="B414" s="161" t="s">
        <v>345</v>
      </c>
      <c r="C414" s="79" t="s">
        <v>1230</v>
      </c>
      <c r="D414" s="161" t="s">
        <v>346</v>
      </c>
      <c r="E414" s="162" t="s">
        <v>367</v>
      </c>
      <c r="F414" s="163">
        <v>4868</v>
      </c>
      <c r="G414" s="162" t="s">
        <v>364</v>
      </c>
      <c r="H414" s="164" t="s">
        <v>986</v>
      </c>
      <c r="J414" s="165" t="s">
        <v>416</v>
      </c>
      <c r="K414" s="165">
        <v>330303</v>
      </c>
    </row>
    <row r="415" spans="1:11" ht="12.75">
      <c r="A415" s="161" t="str">
        <f t="shared" si="13"/>
        <v>GG37-Boatright-05</v>
      </c>
      <c r="B415" s="161" t="s">
        <v>588</v>
      </c>
      <c r="C415" s="152" t="s">
        <v>1230</v>
      </c>
      <c r="D415" s="161" t="s">
        <v>589</v>
      </c>
      <c r="E415" s="162" t="s">
        <v>368</v>
      </c>
      <c r="F415" s="163">
        <v>6969</v>
      </c>
      <c r="G415" s="162" t="s">
        <v>364</v>
      </c>
      <c r="H415" s="164" t="s">
        <v>987</v>
      </c>
      <c r="J415">
        <v>350901</v>
      </c>
      <c r="K415">
        <v>350901</v>
      </c>
    </row>
    <row r="416" spans="1:11" ht="12.75">
      <c r="A416" s="161" t="str">
        <f t="shared" si="13"/>
        <v>GG37-Carroll-06</v>
      </c>
      <c r="B416" s="161" t="s">
        <v>1297</v>
      </c>
      <c r="C416" s="79" t="s">
        <v>1230</v>
      </c>
      <c r="D416" s="161" t="s">
        <v>361</v>
      </c>
      <c r="E416" s="162" t="s">
        <v>369</v>
      </c>
      <c r="F416" s="163">
        <v>10690</v>
      </c>
      <c r="G416" s="162" t="s">
        <v>364</v>
      </c>
      <c r="H416" s="164" t="s">
        <v>988</v>
      </c>
      <c r="J416">
        <v>340701</v>
      </c>
      <c r="K416">
        <v>340903</v>
      </c>
    </row>
    <row r="417" spans="1:11" ht="12.75">
      <c r="A417" s="161" t="str">
        <f t="shared" si="13"/>
        <v>GG37-Vance-07</v>
      </c>
      <c r="B417" s="161" t="s">
        <v>1236</v>
      </c>
      <c r="C417" s="152" t="s">
        <v>1230</v>
      </c>
      <c r="D417" s="161" t="s">
        <v>1237</v>
      </c>
      <c r="E417" s="162" t="s">
        <v>370</v>
      </c>
      <c r="F417" s="163">
        <v>13986</v>
      </c>
      <c r="G417" s="162" t="s">
        <v>364</v>
      </c>
      <c r="H417" s="164" t="s">
        <v>989</v>
      </c>
      <c r="J417">
        <v>351101</v>
      </c>
      <c r="K417">
        <v>351101</v>
      </c>
    </row>
    <row r="418" spans="1:11" ht="12.75">
      <c r="A418" s="161" t="str">
        <f t="shared" si="13"/>
        <v>GG38-Waters-01</v>
      </c>
      <c r="B418" s="161" t="s">
        <v>371</v>
      </c>
      <c r="C418" s="79" t="s">
        <v>1230</v>
      </c>
      <c r="D418" s="161" t="s">
        <v>372</v>
      </c>
      <c r="E418" s="162" t="s">
        <v>373</v>
      </c>
      <c r="F418" s="163">
        <v>12772</v>
      </c>
      <c r="G418" s="162" t="s">
        <v>374</v>
      </c>
      <c r="H418" s="164" t="s">
        <v>983</v>
      </c>
      <c r="J418">
        <v>350401</v>
      </c>
      <c r="K418">
        <v>350501</v>
      </c>
    </row>
    <row r="419" spans="1:8" ht="12.75">
      <c r="A419" s="161" t="str">
        <f t="shared" si="13"/>
        <v>GG38-Sinor-02</v>
      </c>
      <c r="B419" s="161" t="s">
        <v>1063</v>
      </c>
      <c r="C419" s="152" t="s">
        <v>1230</v>
      </c>
      <c r="D419" s="161" t="s">
        <v>375</v>
      </c>
      <c r="E419" s="162" t="s">
        <v>376</v>
      </c>
      <c r="F419" s="163">
        <v>5290</v>
      </c>
      <c r="G419" s="162" t="s">
        <v>374</v>
      </c>
      <c r="H419" s="164" t="s">
        <v>984</v>
      </c>
    </row>
    <row r="420" spans="1:11" ht="12.75">
      <c r="A420" s="161" t="str">
        <f t="shared" si="13"/>
        <v>GG38-Offord-03</v>
      </c>
      <c r="B420" s="161" t="s">
        <v>545</v>
      </c>
      <c r="C420" s="79" t="s">
        <v>1230</v>
      </c>
      <c r="D420" s="161" t="s">
        <v>546</v>
      </c>
      <c r="E420" s="162" t="s">
        <v>377</v>
      </c>
      <c r="F420" s="163">
        <v>9062</v>
      </c>
      <c r="G420" s="162" t="s">
        <v>374</v>
      </c>
      <c r="H420" s="164" t="s">
        <v>985</v>
      </c>
      <c r="J420">
        <v>330201</v>
      </c>
      <c r="K420">
        <v>330901</v>
      </c>
    </row>
    <row r="421" spans="1:8" ht="12.75">
      <c r="A421" s="161" t="str">
        <f t="shared" si="13"/>
        <v>GG38-Huff-04</v>
      </c>
      <c r="B421" s="177" t="s">
        <v>508</v>
      </c>
      <c r="C421" s="152" t="s">
        <v>1230</v>
      </c>
      <c r="D421" s="177" t="s">
        <v>820</v>
      </c>
      <c r="E421" s="178" t="s">
        <v>412</v>
      </c>
      <c r="F421" s="163">
        <v>10621</v>
      </c>
      <c r="G421" s="178" t="s">
        <v>374</v>
      </c>
      <c r="H421" s="164" t="s">
        <v>986</v>
      </c>
    </row>
    <row r="422" spans="1:11" ht="12.75">
      <c r="A422" s="161" t="str">
        <f t="shared" si="13"/>
        <v>GG38-Evans-05</v>
      </c>
      <c r="B422" s="161" t="s">
        <v>927</v>
      </c>
      <c r="C422" s="79" t="s">
        <v>1230</v>
      </c>
      <c r="D422" s="161" t="s">
        <v>249</v>
      </c>
      <c r="E422" s="162" t="s">
        <v>378</v>
      </c>
      <c r="F422" s="163">
        <v>5777</v>
      </c>
      <c r="G422" s="162" t="s">
        <v>374</v>
      </c>
      <c r="H422" s="164" t="s">
        <v>987</v>
      </c>
      <c r="J422">
        <v>340603</v>
      </c>
      <c r="K422">
        <v>340603</v>
      </c>
    </row>
    <row r="423" spans="1:11" ht="12.75">
      <c r="A423" s="161" t="str">
        <f t="shared" si="13"/>
        <v>GG38-Carroll-06</v>
      </c>
      <c r="B423" s="161" t="s">
        <v>1297</v>
      </c>
      <c r="C423" s="152" t="s">
        <v>1230</v>
      </c>
      <c r="D423" s="161" t="s">
        <v>1298</v>
      </c>
      <c r="E423" s="162" t="s">
        <v>379</v>
      </c>
      <c r="F423" s="163">
        <v>889</v>
      </c>
      <c r="G423" s="162" t="s">
        <v>374</v>
      </c>
      <c r="H423" s="164" t="s">
        <v>988</v>
      </c>
      <c r="J423">
        <v>340403</v>
      </c>
      <c r="K423">
        <v>350703</v>
      </c>
    </row>
    <row r="424" spans="1:11" ht="12.75">
      <c r="A424" s="161" t="str">
        <f t="shared" si="13"/>
        <v>GG38-Sakalucks-07</v>
      </c>
      <c r="B424" s="177" t="s">
        <v>8</v>
      </c>
      <c r="C424" s="79" t="s">
        <v>1230</v>
      </c>
      <c r="D424" s="177" t="s">
        <v>339</v>
      </c>
      <c r="E424" s="178" t="s">
        <v>413</v>
      </c>
      <c r="F424" s="163">
        <v>10681</v>
      </c>
      <c r="G424" s="178" t="s">
        <v>374</v>
      </c>
      <c r="H424" s="164" t="s">
        <v>989</v>
      </c>
      <c r="J424">
        <v>350401</v>
      </c>
      <c r="K424">
        <v>350401</v>
      </c>
    </row>
    <row r="425" spans="1:8" ht="12.75">
      <c r="A425" s="161" t="str">
        <f t="shared" si="13"/>
        <v>GG38-Roesch-08</v>
      </c>
      <c r="B425" s="161" t="s">
        <v>37</v>
      </c>
      <c r="C425" s="152" t="s">
        <v>1230</v>
      </c>
      <c r="D425" s="161" t="s">
        <v>38</v>
      </c>
      <c r="E425" s="162" t="s">
        <v>380</v>
      </c>
      <c r="F425" s="163">
        <v>2363</v>
      </c>
      <c r="G425" s="162" t="s">
        <v>374</v>
      </c>
      <c r="H425" s="164" t="s">
        <v>990</v>
      </c>
    </row>
    <row r="426" spans="1:11" ht="12.75">
      <c r="A426" s="161" t="str">
        <f t="shared" si="13"/>
        <v>GG38-Vance-09</v>
      </c>
      <c r="B426" s="177" t="s">
        <v>1236</v>
      </c>
      <c r="C426" s="79" t="s">
        <v>1230</v>
      </c>
      <c r="D426" s="177" t="s">
        <v>1237</v>
      </c>
      <c r="E426" s="178" t="s">
        <v>414</v>
      </c>
      <c r="F426" s="163">
        <v>12576</v>
      </c>
      <c r="G426" s="178" t="s">
        <v>374</v>
      </c>
      <c r="H426" s="164" t="s">
        <v>991</v>
      </c>
      <c r="J426">
        <v>351101</v>
      </c>
      <c r="K426">
        <v>351101</v>
      </c>
    </row>
    <row r="427" spans="1:11" ht="12.75">
      <c r="A427" s="177" t="str">
        <f t="shared" si="13"/>
        <v>GG39-Huston-01</v>
      </c>
      <c r="B427" s="177" t="s">
        <v>520</v>
      </c>
      <c r="C427" s="159" t="s">
        <v>1230</v>
      </c>
      <c r="D427" s="177" t="s">
        <v>207</v>
      </c>
      <c r="E427" s="178" t="s">
        <v>1105</v>
      </c>
      <c r="F427" s="163"/>
      <c r="G427" s="178" t="s">
        <v>1106</v>
      </c>
      <c r="H427" s="184" t="s">
        <v>983</v>
      </c>
      <c r="J427">
        <v>321001</v>
      </c>
      <c r="K427">
        <v>350401</v>
      </c>
    </row>
    <row r="428" spans="1:10" ht="12.75">
      <c r="A428" s="177" t="str">
        <f t="shared" si="13"/>
        <v>GG39-Huff-02</v>
      </c>
      <c r="B428" s="177" t="s">
        <v>508</v>
      </c>
      <c r="C428" s="79" t="s">
        <v>1230</v>
      </c>
      <c r="D428" s="177" t="s">
        <v>820</v>
      </c>
      <c r="E428" s="178" t="s">
        <v>1107</v>
      </c>
      <c r="F428" s="163"/>
      <c r="G428" s="178" t="s">
        <v>1106</v>
      </c>
      <c r="H428" s="184" t="s">
        <v>984</v>
      </c>
      <c r="J428" s="166" t="s">
        <v>1114</v>
      </c>
    </row>
    <row r="429" spans="1:11" ht="12.75">
      <c r="A429" s="177" t="str">
        <f t="shared" si="13"/>
        <v>GG39-Offord-03</v>
      </c>
      <c r="B429" s="177" t="s">
        <v>545</v>
      </c>
      <c r="C429" s="159" t="s">
        <v>1230</v>
      </c>
      <c r="D429" s="177" t="s">
        <v>546</v>
      </c>
      <c r="E429" s="178" t="s">
        <v>1108</v>
      </c>
      <c r="F429" s="163"/>
      <c r="G429" s="178" t="s">
        <v>1106</v>
      </c>
      <c r="H429" s="184" t="s">
        <v>985</v>
      </c>
      <c r="J429" s="166">
        <v>351001</v>
      </c>
      <c r="K429">
        <v>351002</v>
      </c>
    </row>
    <row r="430" spans="1:10" ht="12.75">
      <c r="A430" s="177" t="str">
        <f t="shared" si="13"/>
        <v>GG39-Zeek-04</v>
      </c>
      <c r="B430" s="183" t="s">
        <v>530</v>
      </c>
      <c r="C430" s="79" t="s">
        <v>1230</v>
      </c>
      <c r="D430" s="177" t="s">
        <v>531</v>
      </c>
      <c r="E430" s="178" t="s">
        <v>1109</v>
      </c>
      <c r="F430" s="163"/>
      <c r="G430" s="178" t="s">
        <v>1106</v>
      </c>
      <c r="H430" s="184" t="s">
        <v>986</v>
      </c>
      <c r="J430" s="166" t="s">
        <v>147</v>
      </c>
    </row>
    <row r="431" spans="1:10" ht="12.75">
      <c r="A431" s="177" t="str">
        <f t="shared" si="13"/>
        <v>GG39-Howard-05</v>
      </c>
      <c r="B431" s="183" t="s">
        <v>746</v>
      </c>
      <c r="C431" s="159" t="s">
        <v>1230</v>
      </c>
      <c r="D431" s="177" t="s">
        <v>747</v>
      </c>
      <c r="E431" s="178" t="s">
        <v>1110</v>
      </c>
      <c r="F431" s="163"/>
      <c r="G431" s="178" t="s">
        <v>1106</v>
      </c>
      <c r="H431" s="184" t="s">
        <v>987</v>
      </c>
      <c r="J431" s="166" t="s">
        <v>1114</v>
      </c>
    </row>
    <row r="432" spans="1:10" ht="12.75">
      <c r="A432" s="177" t="str">
        <f t="shared" si="13"/>
        <v>GG39-Huff-06</v>
      </c>
      <c r="B432" s="183" t="s">
        <v>508</v>
      </c>
      <c r="C432" s="79" t="s">
        <v>1230</v>
      </c>
      <c r="D432" s="177" t="s">
        <v>820</v>
      </c>
      <c r="E432" s="178" t="s">
        <v>1111</v>
      </c>
      <c r="F432" s="163"/>
      <c r="G432" s="178" t="s">
        <v>1106</v>
      </c>
      <c r="H432" s="184" t="s">
        <v>988</v>
      </c>
      <c r="J432" s="166" t="s">
        <v>1114</v>
      </c>
    </row>
    <row r="433" spans="1:11" ht="12.75">
      <c r="A433" s="177" t="str">
        <f t="shared" si="13"/>
        <v>GG39-Roesch-07</v>
      </c>
      <c r="B433" s="183" t="s">
        <v>37</v>
      </c>
      <c r="C433" s="159" t="s">
        <v>1230</v>
      </c>
      <c r="D433" s="177" t="s">
        <v>38</v>
      </c>
      <c r="E433" s="178" t="s">
        <v>1112</v>
      </c>
      <c r="F433" s="163"/>
      <c r="G433" s="178" t="s">
        <v>1106</v>
      </c>
      <c r="H433" s="184" t="s">
        <v>989</v>
      </c>
      <c r="J433">
        <v>350401</v>
      </c>
      <c r="K433">
        <v>350501</v>
      </c>
    </row>
    <row r="434" spans="1:11" ht="12.75">
      <c r="A434" s="177" t="str">
        <f t="shared" si="13"/>
        <v>GG39-Vance-08</v>
      </c>
      <c r="B434" s="183" t="s">
        <v>1236</v>
      </c>
      <c r="C434" s="79" t="s">
        <v>1230</v>
      </c>
      <c r="D434" s="177" t="s">
        <v>1237</v>
      </c>
      <c r="E434" s="178" t="s">
        <v>1113</v>
      </c>
      <c r="F434" s="163"/>
      <c r="G434" s="178" t="s">
        <v>1106</v>
      </c>
      <c r="H434" s="184" t="s">
        <v>990</v>
      </c>
      <c r="J434">
        <v>351101</v>
      </c>
      <c r="K434">
        <v>351101</v>
      </c>
    </row>
    <row r="435" spans="1:11" ht="12.75">
      <c r="A435" s="177" t="str">
        <f t="shared" si="13"/>
        <v>GG40-Waters-01</v>
      </c>
      <c r="B435" s="183" t="s">
        <v>371</v>
      </c>
      <c r="C435" s="159" t="s">
        <v>1230</v>
      </c>
      <c r="D435" s="177" t="s">
        <v>372</v>
      </c>
      <c r="E435" s="178" t="s">
        <v>1115</v>
      </c>
      <c r="F435" s="163"/>
      <c r="G435" s="178" t="s">
        <v>1116</v>
      </c>
      <c r="H435" s="184" t="s">
        <v>983</v>
      </c>
      <c r="J435">
        <v>350801</v>
      </c>
      <c r="K435">
        <v>351001</v>
      </c>
    </row>
    <row r="436" spans="1:11" ht="12.75">
      <c r="A436" s="177" t="str">
        <f t="shared" si="13"/>
        <v>GG40-Richardson-02</v>
      </c>
      <c r="B436" s="183" t="s">
        <v>214</v>
      </c>
      <c r="C436" s="79" t="s">
        <v>1230</v>
      </c>
      <c r="D436" s="177" t="s">
        <v>215</v>
      </c>
      <c r="E436" s="178" t="s">
        <v>1117</v>
      </c>
      <c r="F436" s="163"/>
      <c r="G436" s="178" t="s">
        <v>1116</v>
      </c>
      <c r="H436" s="184" t="s">
        <v>984</v>
      </c>
      <c r="J436">
        <v>360501</v>
      </c>
      <c r="K436">
        <v>360501</v>
      </c>
    </row>
    <row r="437" spans="1:11" ht="12.75">
      <c r="A437" s="177" t="str">
        <f t="shared" si="13"/>
        <v>GG40-Hasseler-03</v>
      </c>
      <c r="B437" s="183" t="s">
        <v>304</v>
      </c>
      <c r="C437" s="159" t="s">
        <v>1230</v>
      </c>
      <c r="D437" s="177" t="s">
        <v>305</v>
      </c>
      <c r="E437" s="178" t="s">
        <v>1118</v>
      </c>
      <c r="F437" s="163"/>
      <c r="G437" s="178" t="s">
        <v>1116</v>
      </c>
      <c r="H437" s="184" t="s">
        <v>985</v>
      </c>
      <c r="J437">
        <v>341101</v>
      </c>
      <c r="K437">
        <v>341101</v>
      </c>
    </row>
    <row r="438" spans="1:11" ht="12.75">
      <c r="A438" s="177" t="str">
        <f t="shared" si="13"/>
        <v>GG40-Offord-04</v>
      </c>
      <c r="B438" s="183" t="s">
        <v>545</v>
      </c>
      <c r="C438" s="79" t="s">
        <v>1230</v>
      </c>
      <c r="D438" s="177" t="s">
        <v>546</v>
      </c>
      <c r="E438" s="178" t="s">
        <v>1119</v>
      </c>
      <c r="F438" s="163"/>
      <c r="G438" s="178" t="s">
        <v>1116</v>
      </c>
      <c r="H438" s="184" t="s">
        <v>986</v>
      </c>
      <c r="J438">
        <v>340701</v>
      </c>
      <c r="K438">
        <v>350601</v>
      </c>
    </row>
    <row r="439" spans="1:10" ht="12.75">
      <c r="A439" s="177" t="str">
        <f t="shared" si="13"/>
        <v>GG40-Huff-05</v>
      </c>
      <c r="B439" s="183" t="s">
        <v>508</v>
      </c>
      <c r="C439" s="159" t="s">
        <v>1230</v>
      </c>
      <c r="D439" s="177" t="s">
        <v>820</v>
      </c>
      <c r="E439" s="178" t="s">
        <v>1120</v>
      </c>
      <c r="F439" s="163"/>
      <c r="G439" s="178" t="s">
        <v>1116</v>
      </c>
      <c r="H439" s="184" t="s">
        <v>987</v>
      </c>
      <c r="J439" s="166" t="s">
        <v>1114</v>
      </c>
    </row>
    <row r="440" spans="1:11" ht="12.75">
      <c r="A440" s="177" t="str">
        <f t="shared" si="13"/>
        <v>GG40-Vance-06</v>
      </c>
      <c r="B440" s="183" t="s">
        <v>1236</v>
      </c>
      <c r="C440" s="79" t="s">
        <v>1230</v>
      </c>
      <c r="D440" s="177" t="s">
        <v>1237</v>
      </c>
      <c r="E440" s="178" t="s">
        <v>1121</v>
      </c>
      <c r="F440" s="163"/>
      <c r="G440" s="178" t="s">
        <v>1116</v>
      </c>
      <c r="H440" s="184" t="s">
        <v>988</v>
      </c>
      <c r="J440" s="166">
        <v>351101</v>
      </c>
      <c r="K440">
        <v>351201</v>
      </c>
    </row>
    <row r="441" spans="1:13" ht="12.75">
      <c r="A441" s="177" t="str">
        <f t="shared" si="13"/>
        <v>GG40-Prem-07</v>
      </c>
      <c r="B441" s="183" t="s">
        <v>1122</v>
      </c>
      <c r="C441" s="159" t="s">
        <v>1230</v>
      </c>
      <c r="D441" s="177" t="s">
        <v>1123</v>
      </c>
      <c r="E441" s="178" t="s">
        <v>1124</v>
      </c>
      <c r="F441" s="163"/>
      <c r="G441" s="178" t="s">
        <v>1116</v>
      </c>
      <c r="H441" s="184" t="s">
        <v>989</v>
      </c>
      <c r="J441">
        <v>340301</v>
      </c>
      <c r="K441">
        <v>340301</v>
      </c>
      <c r="M441" s="166" t="s">
        <v>1125</v>
      </c>
    </row>
    <row r="442" spans="1:13" ht="12.75">
      <c r="A442" s="177" t="str">
        <f t="shared" si="13"/>
        <v>GG41-Boyes-01</v>
      </c>
      <c r="B442" s="183" t="s">
        <v>597</v>
      </c>
      <c r="C442" s="159" t="s">
        <v>1230</v>
      </c>
      <c r="D442" s="177" t="s">
        <v>261</v>
      </c>
      <c r="E442" s="178" t="s">
        <v>1126</v>
      </c>
      <c r="F442" s="163"/>
      <c r="G442" s="178" t="s">
        <v>1127</v>
      </c>
      <c r="H442" s="184" t="s">
        <v>983</v>
      </c>
      <c r="J442">
        <v>330601</v>
      </c>
      <c r="K442">
        <v>361201</v>
      </c>
      <c r="M442" s="166"/>
    </row>
    <row r="443" spans="1:13" ht="12.75">
      <c r="A443" s="177" t="str">
        <f t="shared" si="13"/>
        <v>GG41-Offord-02</v>
      </c>
      <c r="B443" s="183" t="s">
        <v>545</v>
      </c>
      <c r="C443" s="159" t="s">
        <v>1230</v>
      </c>
      <c r="D443" s="177" t="s">
        <v>546</v>
      </c>
      <c r="E443" s="178" t="s">
        <v>1128</v>
      </c>
      <c r="F443" s="163"/>
      <c r="G443" s="178" t="s">
        <v>1127</v>
      </c>
      <c r="H443" s="184" t="s">
        <v>984</v>
      </c>
      <c r="J443">
        <v>341201</v>
      </c>
      <c r="K443">
        <v>350301</v>
      </c>
      <c r="M443" s="166"/>
    </row>
    <row r="444" spans="1:13" ht="12.75">
      <c r="A444" s="177" t="str">
        <f t="shared" si="13"/>
        <v>GG41-Sinor-03</v>
      </c>
      <c r="B444" s="183" t="s">
        <v>1063</v>
      </c>
      <c r="C444" s="159" t="s">
        <v>1230</v>
      </c>
      <c r="D444" s="177" t="s">
        <v>1129</v>
      </c>
      <c r="E444" s="178" t="s">
        <v>1130</v>
      </c>
      <c r="F444" s="163"/>
      <c r="G444" s="178" t="s">
        <v>1127</v>
      </c>
      <c r="H444" s="184" t="s">
        <v>985</v>
      </c>
      <c r="J444" s="166" t="s">
        <v>1114</v>
      </c>
      <c r="M444" s="166"/>
    </row>
    <row r="445" spans="1:13" ht="12.75">
      <c r="A445" s="177" t="str">
        <f t="shared" si="13"/>
        <v>GG41-Huff-04</v>
      </c>
      <c r="B445" s="183" t="s">
        <v>508</v>
      </c>
      <c r="C445" s="159" t="s">
        <v>1230</v>
      </c>
      <c r="D445" s="177" t="s">
        <v>820</v>
      </c>
      <c r="E445" s="178" t="s">
        <v>1131</v>
      </c>
      <c r="F445" s="163"/>
      <c r="G445" s="178" t="s">
        <v>1127</v>
      </c>
      <c r="H445" s="184" t="s">
        <v>986</v>
      </c>
      <c r="J445" s="166">
        <v>330104</v>
      </c>
      <c r="K445" s="166" t="s">
        <v>591</v>
      </c>
      <c r="M445" s="166" t="s">
        <v>1136</v>
      </c>
    </row>
    <row r="446" spans="1:13" ht="12.75">
      <c r="A446" s="177" t="str">
        <f t="shared" si="13"/>
        <v>GG41-Howard-05</v>
      </c>
      <c r="B446" s="183" t="s">
        <v>746</v>
      </c>
      <c r="C446" s="159" t="s">
        <v>1230</v>
      </c>
      <c r="D446" s="177" t="s">
        <v>747</v>
      </c>
      <c r="E446" s="178" t="s">
        <v>1132</v>
      </c>
      <c r="F446" s="163"/>
      <c r="G446" s="178" t="s">
        <v>1127</v>
      </c>
      <c r="H446" s="184" t="s">
        <v>987</v>
      </c>
      <c r="J446" s="166" t="s">
        <v>1114</v>
      </c>
      <c r="M446" s="166"/>
    </row>
    <row r="447" spans="1:13" ht="12.75">
      <c r="A447" s="177" t="str">
        <f t="shared" si="13"/>
        <v>GG41-Vance-06</v>
      </c>
      <c r="B447" s="183" t="s">
        <v>1236</v>
      </c>
      <c r="C447" s="159" t="s">
        <v>1230</v>
      </c>
      <c r="D447" s="177" t="s">
        <v>1237</v>
      </c>
      <c r="E447" s="178" t="s">
        <v>1133</v>
      </c>
      <c r="F447" s="163"/>
      <c r="G447" s="178" t="s">
        <v>1127</v>
      </c>
      <c r="H447" s="184" t="s">
        <v>988</v>
      </c>
      <c r="J447" s="166">
        <v>351201</v>
      </c>
      <c r="K447">
        <v>351201</v>
      </c>
      <c r="M447" s="166"/>
    </row>
    <row r="448" spans="1:13" ht="12.75">
      <c r="A448" s="177" t="str">
        <f t="shared" si="13"/>
        <v>GG41-Prem-07</v>
      </c>
      <c r="B448" s="183" t="s">
        <v>1122</v>
      </c>
      <c r="C448" s="159" t="s">
        <v>1230</v>
      </c>
      <c r="D448" s="177" t="s">
        <v>1123</v>
      </c>
      <c r="E448" s="178" t="s">
        <v>1134</v>
      </c>
      <c r="F448" s="163"/>
      <c r="G448" s="178" t="s">
        <v>1127</v>
      </c>
      <c r="H448" s="184" t="s">
        <v>989</v>
      </c>
      <c r="J448">
        <v>340301</v>
      </c>
      <c r="K448" s="166">
        <v>340301</v>
      </c>
      <c r="M448" s="166"/>
    </row>
    <row r="449" spans="1:13" ht="12.75">
      <c r="A449" s="177" t="str">
        <f t="shared" si="13"/>
        <v>GG41-Roesch-08</v>
      </c>
      <c r="B449" s="183" t="s">
        <v>37</v>
      </c>
      <c r="C449" s="159" t="s">
        <v>1230</v>
      </c>
      <c r="D449" s="177" t="s">
        <v>38</v>
      </c>
      <c r="E449" s="178" t="s">
        <v>1135</v>
      </c>
      <c r="F449" s="163"/>
      <c r="G449" s="178" t="s">
        <v>1127</v>
      </c>
      <c r="H449" s="184" t="s">
        <v>990</v>
      </c>
      <c r="J449">
        <v>350401</v>
      </c>
      <c r="K449">
        <v>350401</v>
      </c>
      <c r="M449" s="166"/>
    </row>
    <row r="450" spans="1:13" ht="12.75">
      <c r="A450" s="177" t="str">
        <f t="shared" si="13"/>
        <v>GG42-Davidson-01</v>
      </c>
      <c r="B450" s="183" t="s">
        <v>1137</v>
      </c>
      <c r="C450" s="159" t="s">
        <v>1230</v>
      </c>
      <c r="D450" s="177" t="s">
        <v>1138</v>
      </c>
      <c r="E450" s="178" t="s">
        <v>1139</v>
      </c>
      <c r="F450" s="163"/>
      <c r="G450" s="178" t="s">
        <v>1149</v>
      </c>
      <c r="H450" s="184" t="s">
        <v>983</v>
      </c>
      <c r="J450">
        <v>340601</v>
      </c>
      <c r="K450">
        <v>341101</v>
      </c>
      <c r="M450" s="166"/>
    </row>
    <row r="451" spans="1:13" ht="12.75">
      <c r="A451" s="177" t="str">
        <f t="shared" si="13"/>
        <v>GG42-Carroll-02</v>
      </c>
      <c r="B451" s="183" t="s">
        <v>1297</v>
      </c>
      <c r="C451" s="159" t="s">
        <v>1230</v>
      </c>
      <c r="D451" s="177" t="s">
        <v>1298</v>
      </c>
      <c r="E451" s="178" t="s">
        <v>1140</v>
      </c>
      <c r="F451" s="163"/>
      <c r="G451" s="178" t="s">
        <v>1149</v>
      </c>
      <c r="H451" s="184" t="s">
        <v>984</v>
      </c>
      <c r="J451" s="166">
        <v>350803</v>
      </c>
      <c r="K451">
        <v>370205</v>
      </c>
      <c r="M451" s="166"/>
    </row>
    <row r="452" spans="1:13" ht="12.75">
      <c r="A452" s="177" t="str">
        <f t="shared" si="13"/>
        <v>GG42-Barber-03</v>
      </c>
      <c r="B452" s="183" t="s">
        <v>1141</v>
      </c>
      <c r="C452" s="159" t="s">
        <v>1230</v>
      </c>
      <c r="D452" s="177" t="s">
        <v>1142</v>
      </c>
      <c r="E452" s="178" t="s">
        <v>1143</v>
      </c>
      <c r="F452" s="163"/>
      <c r="G452" s="178" t="s">
        <v>1149</v>
      </c>
      <c r="H452" s="184" t="s">
        <v>985</v>
      </c>
      <c r="J452" s="166" t="s">
        <v>1114</v>
      </c>
      <c r="M452" s="166"/>
    </row>
    <row r="453" spans="1:13" ht="12.75">
      <c r="A453" s="177" t="str">
        <f t="shared" si="13"/>
        <v>GG42-Carrico-04</v>
      </c>
      <c r="B453" s="183" t="s">
        <v>651</v>
      </c>
      <c r="C453" s="159" t="s">
        <v>1230</v>
      </c>
      <c r="D453" s="177" t="s">
        <v>652</v>
      </c>
      <c r="E453" s="178" t="s">
        <v>1144</v>
      </c>
      <c r="F453" s="163"/>
      <c r="G453" s="178" t="s">
        <v>1149</v>
      </c>
      <c r="H453" s="184" t="s">
        <v>986</v>
      </c>
      <c r="J453" s="166">
        <v>361201</v>
      </c>
      <c r="K453">
        <v>361201</v>
      </c>
      <c r="M453" s="166"/>
    </row>
    <row r="454" spans="1:13" ht="12.75">
      <c r="A454" s="177" t="str">
        <f t="shared" si="13"/>
        <v>GG42-Waters-05</v>
      </c>
      <c r="B454" s="183" t="s">
        <v>371</v>
      </c>
      <c r="C454" s="159" t="s">
        <v>1230</v>
      </c>
      <c r="D454" s="183" t="s">
        <v>372</v>
      </c>
      <c r="E454" s="178" t="s">
        <v>1145</v>
      </c>
      <c r="F454" s="163"/>
      <c r="G454" s="178" t="s">
        <v>1149</v>
      </c>
      <c r="H454" s="184" t="s">
        <v>987</v>
      </c>
      <c r="J454" s="166">
        <v>350401</v>
      </c>
      <c r="K454">
        <v>350601</v>
      </c>
      <c r="M454" s="166"/>
    </row>
    <row r="455" spans="1:13" ht="12.75">
      <c r="A455" s="177" t="str">
        <f t="shared" si="13"/>
        <v>GG42-Offord-06</v>
      </c>
      <c r="B455" s="183" t="s">
        <v>545</v>
      </c>
      <c r="C455" s="159" t="s">
        <v>1230</v>
      </c>
      <c r="D455" s="183" t="s">
        <v>546</v>
      </c>
      <c r="E455" s="178" t="s">
        <v>1146</v>
      </c>
      <c r="F455" s="163"/>
      <c r="G455" s="178" t="s">
        <v>1149</v>
      </c>
      <c r="H455" s="184" t="s">
        <v>988</v>
      </c>
      <c r="J455" s="166">
        <v>340501</v>
      </c>
      <c r="K455">
        <v>340901</v>
      </c>
      <c r="M455" s="166"/>
    </row>
    <row r="456" spans="1:11" ht="12.75">
      <c r="A456" s="177" t="str">
        <f t="shared" si="13"/>
        <v>GG42-Hasseler-07</v>
      </c>
      <c r="B456" s="183" t="s">
        <v>304</v>
      </c>
      <c r="C456" s="159" t="s">
        <v>1230</v>
      </c>
      <c r="D456" s="183" t="s">
        <v>305</v>
      </c>
      <c r="E456" s="178" t="s">
        <v>1147</v>
      </c>
      <c r="F456" s="163"/>
      <c r="G456" s="178" t="s">
        <v>1149</v>
      </c>
      <c r="H456" s="184" t="s">
        <v>989</v>
      </c>
      <c r="J456" s="166">
        <v>331101</v>
      </c>
      <c r="K456">
        <v>331101</v>
      </c>
    </row>
    <row r="457" spans="1:11" ht="12.75">
      <c r="A457" s="177" t="str">
        <f t="shared" si="13"/>
        <v>GG42-Prem-08</v>
      </c>
      <c r="B457" s="183" t="s">
        <v>1122</v>
      </c>
      <c r="C457" s="159" t="s">
        <v>1230</v>
      </c>
      <c r="D457" s="183" t="s">
        <v>1123</v>
      </c>
      <c r="E457" s="178" t="s">
        <v>1148</v>
      </c>
      <c r="F457" s="163"/>
      <c r="G457" s="178" t="s">
        <v>1149</v>
      </c>
      <c r="H457" s="184" t="s">
        <v>990</v>
      </c>
      <c r="J457" s="166">
        <v>340301</v>
      </c>
      <c r="K457">
        <v>340301</v>
      </c>
    </row>
    <row r="458" spans="1:11" ht="12.75">
      <c r="A458" s="177" t="str">
        <f t="shared" si="13"/>
        <v>GG43-Bergstralh-01</v>
      </c>
      <c r="B458" s="183" t="s">
        <v>523</v>
      </c>
      <c r="C458" s="159" t="s">
        <v>1230</v>
      </c>
      <c r="D458" s="183" t="s">
        <v>524</v>
      </c>
      <c r="E458" s="178" t="s">
        <v>1150</v>
      </c>
      <c r="F458" s="163"/>
      <c r="G458" s="178" t="s">
        <v>1151</v>
      </c>
      <c r="H458" s="184" t="s">
        <v>983</v>
      </c>
      <c r="J458" s="166">
        <v>390112</v>
      </c>
      <c r="K458">
        <v>390112</v>
      </c>
    </row>
    <row r="459" spans="1:11" ht="12.75">
      <c r="A459" s="177" t="str">
        <f t="shared" si="13"/>
        <v>GG43-Richardson-02</v>
      </c>
      <c r="B459" s="183" t="s">
        <v>214</v>
      </c>
      <c r="C459" s="159" t="s">
        <v>1230</v>
      </c>
      <c r="D459" s="183" t="s">
        <v>215</v>
      </c>
      <c r="E459" s="178" t="s">
        <v>1152</v>
      </c>
      <c r="F459" s="163"/>
      <c r="G459" s="178" t="s">
        <v>1151</v>
      </c>
      <c r="H459" s="184" t="s">
        <v>984</v>
      </c>
      <c r="J459" s="139">
        <v>310501.25</v>
      </c>
      <c r="K459">
        <v>360901</v>
      </c>
    </row>
    <row r="460" spans="1:11" ht="12.75">
      <c r="A460" s="177" t="str">
        <f t="shared" si="13"/>
        <v>GG43-Dingwall-03</v>
      </c>
      <c r="B460" s="183" t="s">
        <v>1330</v>
      </c>
      <c r="C460" s="159" t="s">
        <v>1230</v>
      </c>
      <c r="D460" s="183" t="s">
        <v>1331</v>
      </c>
      <c r="E460" s="178" t="s">
        <v>1153</v>
      </c>
      <c r="F460" s="163"/>
      <c r="G460" s="178" t="s">
        <v>1151</v>
      </c>
      <c r="H460" s="184" t="s">
        <v>985</v>
      </c>
      <c r="J460" s="166">
        <v>351001</v>
      </c>
      <c r="K460" s="185" t="s">
        <v>1158</v>
      </c>
    </row>
    <row r="461" spans="1:11" ht="12.75">
      <c r="A461" s="177" t="str">
        <f t="shared" si="13"/>
        <v>GG43-Offord-04</v>
      </c>
      <c r="B461" s="183" t="s">
        <v>545</v>
      </c>
      <c r="C461" s="159" t="s">
        <v>1230</v>
      </c>
      <c r="D461" s="183" t="s">
        <v>546</v>
      </c>
      <c r="E461" s="178" t="s">
        <v>1154</v>
      </c>
      <c r="F461" s="163"/>
      <c r="G461" s="178" t="s">
        <v>1151</v>
      </c>
      <c r="H461" s="184" t="s">
        <v>986</v>
      </c>
      <c r="J461" s="166">
        <v>350401</v>
      </c>
      <c r="K461">
        <v>350401</v>
      </c>
    </row>
    <row r="462" spans="1:10" ht="12.75">
      <c r="A462" s="177" t="str">
        <f t="shared" si="13"/>
        <v>GG43-Huff-05</v>
      </c>
      <c r="B462" s="183" t="s">
        <v>508</v>
      </c>
      <c r="C462" s="159" t="s">
        <v>1230</v>
      </c>
      <c r="D462" s="183" t="s">
        <v>820</v>
      </c>
      <c r="E462" s="178" t="s">
        <v>1155</v>
      </c>
      <c r="F462" s="163"/>
      <c r="G462" s="178" t="s">
        <v>1151</v>
      </c>
      <c r="H462" s="184" t="s">
        <v>987</v>
      </c>
      <c r="J462" s="166" t="s">
        <v>1114</v>
      </c>
    </row>
    <row r="463" spans="1:11" ht="12.75">
      <c r="A463" s="177" t="str">
        <f t="shared" si="13"/>
        <v>GG43-Prem-06</v>
      </c>
      <c r="B463" s="183" t="s">
        <v>1122</v>
      </c>
      <c r="C463" s="159" t="s">
        <v>1230</v>
      </c>
      <c r="D463" s="183" t="s">
        <v>1123</v>
      </c>
      <c r="E463" s="178" t="s">
        <v>1156</v>
      </c>
      <c r="F463" s="163"/>
      <c r="G463" s="178" t="s">
        <v>1151</v>
      </c>
      <c r="H463" s="184" t="s">
        <v>988</v>
      </c>
      <c r="J463" s="166">
        <v>340301</v>
      </c>
      <c r="K463">
        <v>340401</v>
      </c>
    </row>
    <row r="464" spans="1:11" ht="12.75">
      <c r="A464" s="177" t="str">
        <f t="shared" si="13"/>
        <v>GG43-Vance-07</v>
      </c>
      <c r="B464" s="183" t="s">
        <v>1236</v>
      </c>
      <c r="C464" s="159" t="s">
        <v>1230</v>
      </c>
      <c r="D464" s="183" t="s">
        <v>1237</v>
      </c>
      <c r="E464" s="178" t="s">
        <v>1157</v>
      </c>
      <c r="F464" s="163"/>
      <c r="G464" s="178" t="s">
        <v>1151</v>
      </c>
      <c r="H464" s="184" t="s">
        <v>989</v>
      </c>
      <c r="J464" s="166">
        <v>351201</v>
      </c>
      <c r="K464">
        <v>351201</v>
      </c>
    </row>
    <row r="465" spans="1:10" ht="12.75">
      <c r="A465" s="177" t="str">
        <f t="shared" si="13"/>
        <v>GG44-Kimble-01</v>
      </c>
      <c r="B465" s="183" t="s">
        <v>1159</v>
      </c>
      <c r="C465" s="159" t="s">
        <v>1230</v>
      </c>
      <c r="D465" s="183" t="s">
        <v>1160</v>
      </c>
      <c r="E465" s="178" t="s">
        <v>1161</v>
      </c>
      <c r="F465" s="163"/>
      <c r="G465" s="178" t="s">
        <v>1162</v>
      </c>
      <c r="H465" s="184" t="s">
        <v>983</v>
      </c>
      <c r="J465" s="166" t="s">
        <v>1114</v>
      </c>
    </row>
    <row r="466" spans="1:11" ht="12.75">
      <c r="A466" s="177" t="str">
        <f t="shared" si="13"/>
        <v>GG44-Waters-02</v>
      </c>
      <c r="B466" s="183" t="s">
        <v>371</v>
      </c>
      <c r="C466" s="159" t="s">
        <v>1230</v>
      </c>
      <c r="D466" s="183" t="s">
        <v>372</v>
      </c>
      <c r="E466" s="178" t="s">
        <v>1163</v>
      </c>
      <c r="F466" s="163"/>
      <c r="G466" s="178" t="s">
        <v>1162</v>
      </c>
      <c r="H466" s="184" t="s">
        <v>984</v>
      </c>
      <c r="J466" s="166">
        <v>360901</v>
      </c>
      <c r="K466">
        <v>360901</v>
      </c>
    </row>
    <row r="467" spans="1:10" ht="12.75">
      <c r="A467" s="177" t="str">
        <f t="shared" si="13"/>
        <v>GG44-Offord-03</v>
      </c>
      <c r="B467" s="183" t="s">
        <v>545</v>
      </c>
      <c r="C467" s="159" t="s">
        <v>1230</v>
      </c>
      <c r="D467" s="183" t="s">
        <v>546</v>
      </c>
      <c r="E467" s="178" t="s">
        <v>1164</v>
      </c>
      <c r="F467" s="163"/>
      <c r="G467" s="178" t="s">
        <v>1162</v>
      </c>
      <c r="H467" s="184" t="s">
        <v>985</v>
      </c>
      <c r="J467" s="166" t="s">
        <v>1114</v>
      </c>
    </row>
    <row r="468" spans="1:10" ht="12.75">
      <c r="A468" s="177" t="str">
        <f t="shared" si="13"/>
        <v>GG44-Sinor-04</v>
      </c>
      <c r="B468" s="183" t="s">
        <v>1063</v>
      </c>
      <c r="C468" s="159" t="s">
        <v>1230</v>
      </c>
      <c r="D468" s="183" t="s">
        <v>375</v>
      </c>
      <c r="E468" s="178" t="s">
        <v>1165</v>
      </c>
      <c r="F468" s="163"/>
      <c r="G468" s="178" t="s">
        <v>1162</v>
      </c>
      <c r="H468" s="184" t="s">
        <v>986</v>
      </c>
      <c r="J468" s="166" t="s">
        <v>1114</v>
      </c>
    </row>
    <row r="469" spans="1:11" ht="12.75">
      <c r="A469" s="177" t="str">
        <f t="shared" si="13"/>
        <v>GG44-Carroll-05</v>
      </c>
      <c r="B469" s="183" t="s">
        <v>1297</v>
      </c>
      <c r="C469" s="159" t="s">
        <v>1230</v>
      </c>
      <c r="D469" s="183" t="s">
        <v>1298</v>
      </c>
      <c r="E469" s="178" t="s">
        <v>1166</v>
      </c>
      <c r="F469" s="163"/>
      <c r="G469" s="178" t="s">
        <v>1162</v>
      </c>
      <c r="H469" s="184" t="s">
        <v>987</v>
      </c>
      <c r="J469" s="166">
        <v>370112</v>
      </c>
      <c r="K469">
        <v>370112</v>
      </c>
    </row>
    <row r="470" spans="1:11" ht="12.75">
      <c r="A470" s="177" t="str">
        <f t="shared" si="13"/>
        <v>GG44-Toro-06</v>
      </c>
      <c r="B470" s="183" t="s">
        <v>692</v>
      </c>
      <c r="C470" s="159" t="s">
        <v>1230</v>
      </c>
      <c r="D470" s="183" t="s">
        <v>300</v>
      </c>
      <c r="E470" s="178" t="s">
        <v>1167</v>
      </c>
      <c r="F470" s="163"/>
      <c r="G470" s="178" t="s">
        <v>1162</v>
      </c>
      <c r="H470" s="184" t="s">
        <v>988</v>
      </c>
      <c r="J470" s="166">
        <v>340901</v>
      </c>
      <c r="K470">
        <v>350501</v>
      </c>
    </row>
    <row r="471" spans="1:11" ht="12.75">
      <c r="A471" s="177" t="str">
        <f t="shared" si="13"/>
        <v>GG44-Prem-07</v>
      </c>
      <c r="B471" s="183" t="s">
        <v>1122</v>
      </c>
      <c r="C471" s="159" t="s">
        <v>1230</v>
      </c>
      <c r="D471" s="183" t="s">
        <v>1123</v>
      </c>
      <c r="E471" s="178" t="s">
        <v>1168</v>
      </c>
      <c r="F471" s="163"/>
      <c r="G471" s="178" t="s">
        <v>1162</v>
      </c>
      <c r="H471" s="184" t="s">
        <v>989</v>
      </c>
      <c r="J471" s="166">
        <v>340401</v>
      </c>
      <c r="K471">
        <v>340401</v>
      </c>
    </row>
    <row r="472" spans="1:11" ht="12.75">
      <c r="A472" s="177" t="str">
        <f t="shared" si="13"/>
        <v>GG44-Vance-08</v>
      </c>
      <c r="B472" s="183" t="s">
        <v>1236</v>
      </c>
      <c r="C472" s="159" t="s">
        <v>1230</v>
      </c>
      <c r="D472" s="183" t="s">
        <v>1237</v>
      </c>
      <c r="E472" s="178" t="s">
        <v>1169</v>
      </c>
      <c r="F472" s="163"/>
      <c r="G472" s="178" t="s">
        <v>1162</v>
      </c>
      <c r="H472" s="184" t="s">
        <v>990</v>
      </c>
      <c r="J472" s="166">
        <v>351201</v>
      </c>
      <c r="K472">
        <v>351201</v>
      </c>
    </row>
    <row r="473" spans="1:11" ht="12.75">
      <c r="A473" s="177" t="str">
        <f t="shared" si="13"/>
        <v>GG45-Palmer-01</v>
      </c>
      <c r="B473" s="183" t="s">
        <v>1170</v>
      </c>
      <c r="C473" s="159" t="s">
        <v>1230</v>
      </c>
      <c r="D473" s="183" t="s">
        <v>1171</v>
      </c>
      <c r="E473" s="178" t="s">
        <v>1172</v>
      </c>
      <c r="F473" s="163"/>
      <c r="G473" s="178" t="s">
        <v>1173</v>
      </c>
      <c r="H473" s="184" t="s">
        <v>983</v>
      </c>
      <c r="J473" s="166">
        <v>360112</v>
      </c>
      <c r="K473">
        <v>360112</v>
      </c>
    </row>
    <row r="474" spans="1:10" ht="12.75">
      <c r="A474" s="177" t="str">
        <f t="shared" si="13"/>
        <v>GG45-Barber-02</v>
      </c>
      <c r="B474" s="183" t="s">
        <v>1141</v>
      </c>
      <c r="C474" s="159" t="s">
        <v>1230</v>
      </c>
      <c r="D474" s="183" t="s">
        <v>1142</v>
      </c>
      <c r="E474" s="178" t="s">
        <v>1174</v>
      </c>
      <c r="F474" s="163"/>
      <c r="G474" s="178" t="s">
        <v>1173</v>
      </c>
      <c r="H474" s="184" t="s">
        <v>984</v>
      </c>
      <c r="J474" s="166" t="s">
        <v>1114</v>
      </c>
    </row>
    <row r="475" spans="1:11" ht="12.75">
      <c r="A475" s="177" t="str">
        <f t="shared" si="13"/>
        <v>GG45-Howard-03</v>
      </c>
      <c r="B475" s="183" t="s">
        <v>746</v>
      </c>
      <c r="C475" s="159" t="s">
        <v>1230</v>
      </c>
      <c r="D475" s="183" t="s">
        <v>747</v>
      </c>
      <c r="E475" s="178" t="s">
        <v>1175</v>
      </c>
      <c r="F475" s="163"/>
      <c r="G475" s="178" t="s">
        <v>1173</v>
      </c>
      <c r="H475" s="184" t="s">
        <v>985</v>
      </c>
      <c r="J475" s="166">
        <v>360302</v>
      </c>
      <c r="K475">
        <v>360302</v>
      </c>
    </row>
    <row r="476" spans="1:11" ht="12.75">
      <c r="A476" s="177" t="str">
        <f t="shared" si="13"/>
        <v>GG45-Offord-04</v>
      </c>
      <c r="B476" s="183" t="s">
        <v>545</v>
      </c>
      <c r="C476" s="159" t="s">
        <v>1230</v>
      </c>
      <c r="D476" s="183" t="s">
        <v>546</v>
      </c>
      <c r="E476" s="178" t="s">
        <v>1176</v>
      </c>
      <c r="F476" s="163"/>
      <c r="G476" s="178" t="s">
        <v>1173</v>
      </c>
      <c r="H476" s="184" t="s">
        <v>986</v>
      </c>
      <c r="J476" s="166">
        <v>360301</v>
      </c>
      <c r="K476">
        <v>360401</v>
      </c>
    </row>
    <row r="477" spans="1:13" ht="12.75">
      <c r="A477" s="177" t="str">
        <f t="shared" si="13"/>
        <v>GG45-Toro-05</v>
      </c>
      <c r="B477" s="183" t="s">
        <v>692</v>
      </c>
      <c r="C477" s="159" t="s">
        <v>1230</v>
      </c>
      <c r="D477" s="183" t="s">
        <v>300</v>
      </c>
      <c r="E477" s="178" t="s">
        <v>1177</v>
      </c>
      <c r="F477" s="163"/>
      <c r="G477" s="178" t="s">
        <v>1173</v>
      </c>
      <c r="H477" s="184" t="s">
        <v>987</v>
      </c>
      <c r="J477" s="166">
        <v>350301</v>
      </c>
      <c r="K477">
        <v>350301</v>
      </c>
      <c r="M477" s="166" t="s">
        <v>1180</v>
      </c>
    </row>
    <row r="478" spans="1:13" ht="12.75">
      <c r="A478" s="177" t="str">
        <f t="shared" si="13"/>
        <v>GG45-Prem-06</v>
      </c>
      <c r="B478" s="183" t="s">
        <v>1122</v>
      </c>
      <c r="C478" s="159" t="s">
        <v>1230</v>
      </c>
      <c r="D478" s="183" t="s">
        <v>1123</v>
      </c>
      <c r="E478" s="178" t="s">
        <v>1178</v>
      </c>
      <c r="F478" s="163"/>
      <c r="G478" s="178" t="s">
        <v>1173</v>
      </c>
      <c r="H478" s="184" t="s">
        <v>988</v>
      </c>
      <c r="J478" s="166">
        <v>320701</v>
      </c>
      <c r="K478">
        <v>330401</v>
      </c>
      <c r="M478" s="166" t="s">
        <v>1181</v>
      </c>
    </row>
    <row r="479" spans="1:11" ht="12.75">
      <c r="A479" s="177" t="str">
        <f t="shared" si="13"/>
        <v>GG45-Vance-07</v>
      </c>
      <c r="B479" s="183" t="s">
        <v>1236</v>
      </c>
      <c r="C479" s="159" t="s">
        <v>1230</v>
      </c>
      <c r="D479" s="183" t="s">
        <v>1237</v>
      </c>
      <c r="E479" s="178" t="s">
        <v>1179</v>
      </c>
      <c r="F479" s="163"/>
      <c r="G479" s="178" t="s">
        <v>1173</v>
      </c>
      <c r="H479" s="184" t="s">
        <v>989</v>
      </c>
      <c r="J479" s="166">
        <v>351201</v>
      </c>
      <c r="K479">
        <v>380303</v>
      </c>
    </row>
    <row r="480" spans="1:11" ht="12.75">
      <c r="A480" s="177" t="str">
        <f t="shared" si="13"/>
        <v>GG46-Crawford-01</v>
      </c>
      <c r="B480" s="183" t="s">
        <v>1182</v>
      </c>
      <c r="C480" s="159" t="s">
        <v>1230</v>
      </c>
      <c r="D480" s="183" t="s">
        <v>1183</v>
      </c>
      <c r="E480" s="178" t="s">
        <v>1184</v>
      </c>
      <c r="F480" s="163"/>
      <c r="G480" s="178" t="s">
        <v>1185</v>
      </c>
      <c r="H480" s="184" t="s">
        <v>983</v>
      </c>
      <c r="J480" s="166">
        <v>360501</v>
      </c>
      <c r="K480">
        <v>360501</v>
      </c>
    </row>
    <row r="481" spans="1:11" ht="12.75">
      <c r="A481" s="177" t="str">
        <f t="shared" si="13"/>
        <v>GG47-Roesch-02</v>
      </c>
      <c r="B481" s="183" t="s">
        <v>37</v>
      </c>
      <c r="C481" s="159" t="s">
        <v>1230</v>
      </c>
      <c r="D481" s="183" t="s">
        <v>1186</v>
      </c>
      <c r="E481" s="178" t="s">
        <v>1187</v>
      </c>
      <c r="F481" s="163"/>
      <c r="G481" s="178" t="s">
        <v>1193</v>
      </c>
      <c r="H481" s="184" t="s">
        <v>984</v>
      </c>
      <c r="J481" s="166">
        <v>360401</v>
      </c>
      <c r="K481">
        <v>360401</v>
      </c>
    </row>
    <row r="482" spans="1:10" ht="12.75">
      <c r="A482" s="177" t="str">
        <f t="shared" si="13"/>
        <v>GG47-Barber-03</v>
      </c>
      <c r="B482" s="183" t="s">
        <v>1141</v>
      </c>
      <c r="C482" s="159" t="s">
        <v>1230</v>
      </c>
      <c r="D482" s="183" t="s">
        <v>1142</v>
      </c>
      <c r="E482" s="178" t="s">
        <v>1188</v>
      </c>
      <c r="F482" s="163"/>
      <c r="G482" s="178" t="s">
        <v>1193</v>
      </c>
      <c r="H482" s="184" t="s">
        <v>985</v>
      </c>
      <c r="J482" s="166" t="s">
        <v>1114</v>
      </c>
    </row>
    <row r="483" spans="1:11" ht="12.75">
      <c r="A483" s="177" t="str">
        <f t="shared" si="13"/>
        <v>GG47-Offord-04</v>
      </c>
      <c r="B483" s="183" t="s">
        <v>545</v>
      </c>
      <c r="C483" s="159" t="s">
        <v>1230</v>
      </c>
      <c r="D483" s="183" t="s">
        <v>546</v>
      </c>
      <c r="E483" s="178" t="s">
        <v>1189</v>
      </c>
      <c r="F483" s="163"/>
      <c r="G483" s="178" t="s">
        <v>1193</v>
      </c>
      <c r="H483" s="184" t="s">
        <v>986</v>
      </c>
      <c r="J483" s="166">
        <v>350601</v>
      </c>
      <c r="K483">
        <v>350601</v>
      </c>
    </row>
    <row r="484" spans="1:11" ht="12.75">
      <c r="A484" s="177" t="str">
        <f t="shared" si="13"/>
        <v>GG47-Huff-05</v>
      </c>
      <c r="B484" s="183" t="s">
        <v>508</v>
      </c>
      <c r="C484" s="159" t="s">
        <v>1230</v>
      </c>
      <c r="D484" s="183" t="s">
        <v>820</v>
      </c>
      <c r="E484" s="178" t="s">
        <v>1190</v>
      </c>
      <c r="F484" s="163"/>
      <c r="G484" s="178" t="s">
        <v>1193</v>
      </c>
      <c r="H484" s="184" t="s">
        <v>987</v>
      </c>
      <c r="J484" s="166">
        <v>310601</v>
      </c>
      <c r="K484">
        <v>310701</v>
      </c>
    </row>
    <row r="485" spans="1:11" ht="12.75">
      <c r="A485" s="177" t="str">
        <f t="shared" si="13"/>
        <v>GG47-Prem-06</v>
      </c>
      <c r="B485" s="183" t="s">
        <v>1122</v>
      </c>
      <c r="C485" s="159" t="s">
        <v>1230</v>
      </c>
      <c r="D485" s="183" t="s">
        <v>1123</v>
      </c>
      <c r="E485" s="178" t="s">
        <v>1191</v>
      </c>
      <c r="F485" s="163"/>
      <c r="G485" s="178" t="s">
        <v>1193</v>
      </c>
      <c r="H485" s="184" t="s">
        <v>988</v>
      </c>
      <c r="J485" s="166">
        <v>330501</v>
      </c>
      <c r="K485">
        <v>340401</v>
      </c>
    </row>
    <row r="486" spans="1:11" ht="12.75">
      <c r="A486" s="177" t="str">
        <f t="shared" si="13"/>
        <v>GG47-Toro-07</v>
      </c>
      <c r="B486" s="183" t="s">
        <v>692</v>
      </c>
      <c r="C486" s="159" t="s">
        <v>1230</v>
      </c>
      <c r="D486" s="183" t="s">
        <v>300</v>
      </c>
      <c r="E486" s="178" t="s">
        <v>1192</v>
      </c>
      <c r="F486" s="163"/>
      <c r="G486" s="178" t="s">
        <v>1193</v>
      </c>
      <c r="H486" s="184" t="s">
        <v>989</v>
      </c>
      <c r="J486" s="166">
        <v>351001</v>
      </c>
      <c r="K486">
        <v>351001</v>
      </c>
    </row>
    <row r="487" spans="1:8" ht="12.75">
      <c r="A487" s="161"/>
      <c r="B487" s="177"/>
      <c r="C487" s="79"/>
      <c r="D487" s="177"/>
      <c r="E487" s="178"/>
      <c r="F487" s="163"/>
      <c r="G487" s="178"/>
      <c r="H487" s="164"/>
    </row>
    <row r="488" spans="1:8" ht="12.75">
      <c r="A488" s="161"/>
      <c r="B488" s="177"/>
      <c r="C488" s="79"/>
      <c r="D488" s="177"/>
      <c r="E488" s="178"/>
      <c r="F488" s="163"/>
      <c r="G488" s="178"/>
      <c r="H488" s="164"/>
    </row>
    <row r="489" spans="1:8" ht="12.75">
      <c r="A489" s="161"/>
      <c r="B489" s="177"/>
      <c r="C489" s="79"/>
      <c r="D489" s="177"/>
      <c r="E489" s="178"/>
      <c r="F489" s="163"/>
      <c r="G489" s="178"/>
      <c r="H489" s="164"/>
    </row>
    <row r="490" spans="1:12" ht="12.75">
      <c r="A490" s="169" t="str">
        <f t="shared" si="13"/>
        <v>RF03-Lackey-01</v>
      </c>
      <c r="B490" s="161" t="s">
        <v>561</v>
      </c>
      <c r="C490" s="159" t="s">
        <v>1231</v>
      </c>
      <c r="D490" s="161" t="s">
        <v>562</v>
      </c>
      <c r="E490" s="162" t="s">
        <v>381</v>
      </c>
      <c r="F490" s="163">
        <v>5450</v>
      </c>
      <c r="G490" s="162" t="s">
        <v>382</v>
      </c>
      <c r="H490" s="164" t="s">
        <v>983</v>
      </c>
      <c r="J490">
        <v>360501</v>
      </c>
      <c r="K490">
        <v>360501</v>
      </c>
      <c r="L490" s="166"/>
    </row>
    <row r="491" spans="1:10" ht="12.75">
      <c r="A491" s="169" t="str">
        <f t="shared" si="13"/>
        <v>RF03-Gannon-02</v>
      </c>
      <c r="B491" s="161" t="s">
        <v>383</v>
      </c>
      <c r="C491" s="79" t="s">
        <v>1231</v>
      </c>
      <c r="D491" s="161" t="s">
        <v>384</v>
      </c>
      <c r="E491" s="162" t="s">
        <v>385</v>
      </c>
      <c r="F491" s="163">
        <v>6000</v>
      </c>
      <c r="G491" s="162" t="s">
        <v>382</v>
      </c>
      <c r="H491" s="164" t="s">
        <v>984</v>
      </c>
      <c r="J491">
        <v>35</v>
      </c>
    </row>
    <row r="492" spans="1:11" ht="12.75">
      <c r="A492" s="169" t="str">
        <f t="shared" si="13"/>
        <v>RF03-Roesch-03</v>
      </c>
      <c r="B492" s="161" t="s">
        <v>37</v>
      </c>
      <c r="C492" s="159" t="s">
        <v>1231</v>
      </c>
      <c r="D492" s="161" t="s">
        <v>38</v>
      </c>
      <c r="E492" s="162" t="s">
        <v>386</v>
      </c>
      <c r="F492" s="163">
        <v>7670</v>
      </c>
      <c r="G492" s="162" t="s">
        <v>382</v>
      </c>
      <c r="H492" s="164" t="s">
        <v>985</v>
      </c>
      <c r="J492">
        <v>340801</v>
      </c>
      <c r="K492">
        <v>340801</v>
      </c>
    </row>
    <row r="493" spans="1:10" ht="12.75">
      <c r="A493" s="169" t="str">
        <f t="shared" si="13"/>
        <v>RF03-Huff-04</v>
      </c>
      <c r="B493" s="161" t="s">
        <v>508</v>
      </c>
      <c r="C493" s="79" t="s">
        <v>1231</v>
      </c>
      <c r="D493" s="161" t="s">
        <v>820</v>
      </c>
      <c r="E493" s="162" t="s">
        <v>387</v>
      </c>
      <c r="F493" s="163">
        <v>8771</v>
      </c>
      <c r="G493" s="162" t="s">
        <v>382</v>
      </c>
      <c r="H493" s="164" t="s">
        <v>986</v>
      </c>
      <c r="J493" s="166" t="s">
        <v>410</v>
      </c>
    </row>
    <row r="494" spans="1:10" ht="12.75">
      <c r="A494" s="169" t="str">
        <f t="shared" si="13"/>
        <v>RF03-Huston-05</v>
      </c>
      <c r="B494" s="161" t="s">
        <v>520</v>
      </c>
      <c r="C494" s="159" t="s">
        <v>1231</v>
      </c>
      <c r="D494" s="161" t="s">
        <v>207</v>
      </c>
      <c r="E494" s="162" t="s">
        <v>388</v>
      </c>
      <c r="F494" s="163">
        <v>9274</v>
      </c>
      <c r="G494" s="162" t="s">
        <v>382</v>
      </c>
      <c r="H494" s="164" t="s">
        <v>987</v>
      </c>
      <c r="J494" s="166" t="s">
        <v>411</v>
      </c>
    </row>
    <row r="495" spans="1:8" ht="12.75">
      <c r="A495" s="169" t="str">
        <f t="shared" si="13"/>
        <v>RF03-Sinor-06</v>
      </c>
      <c r="B495" s="161" t="s">
        <v>1063</v>
      </c>
      <c r="C495" s="79" t="s">
        <v>1231</v>
      </c>
      <c r="D495" s="161" t="s">
        <v>13</v>
      </c>
      <c r="E495" s="162" t="s">
        <v>389</v>
      </c>
      <c r="F495" s="163">
        <v>5143</v>
      </c>
      <c r="G495" s="162" t="s">
        <v>382</v>
      </c>
      <c r="H495" s="164" t="s">
        <v>988</v>
      </c>
    </row>
    <row r="496" spans="1:11" ht="12.75">
      <c r="A496" s="169" t="str">
        <f t="shared" si="13"/>
        <v>RF03-Carroll-07</v>
      </c>
      <c r="B496" s="161" t="s">
        <v>1297</v>
      </c>
      <c r="C496" s="159" t="s">
        <v>1231</v>
      </c>
      <c r="D496" s="161" t="s">
        <v>1298</v>
      </c>
      <c r="E496" s="162" t="s">
        <v>390</v>
      </c>
      <c r="F496" s="163">
        <v>12600</v>
      </c>
      <c r="G496" s="162" t="s">
        <v>382</v>
      </c>
      <c r="H496" s="164" t="s">
        <v>989</v>
      </c>
      <c r="J496">
        <v>340603</v>
      </c>
      <c r="K496">
        <v>350603</v>
      </c>
    </row>
    <row r="497" spans="1:8" ht="12.75">
      <c r="A497" s="170" t="str">
        <f t="shared" si="13"/>
        <v>RF03-Roberts-08</v>
      </c>
      <c r="B497" s="171" t="s">
        <v>391</v>
      </c>
      <c r="C497" s="79" t="s">
        <v>1231</v>
      </c>
      <c r="D497" s="171" t="s">
        <v>392</v>
      </c>
      <c r="E497" s="176" t="s">
        <v>408</v>
      </c>
      <c r="F497" s="173">
        <v>8000</v>
      </c>
      <c r="G497" s="174" t="s">
        <v>382</v>
      </c>
      <c r="H497" s="175" t="s">
        <v>990</v>
      </c>
    </row>
    <row r="498" spans="1:11" ht="12.75">
      <c r="A498" s="169" t="str">
        <f t="shared" si="13"/>
        <v>RF03-Pedersen-09</v>
      </c>
      <c r="B498" s="161" t="s">
        <v>823</v>
      </c>
      <c r="C498" s="159" t="s">
        <v>1231</v>
      </c>
      <c r="D498" s="161" t="s">
        <v>175</v>
      </c>
      <c r="E498" s="162" t="s">
        <v>393</v>
      </c>
      <c r="F498" s="163">
        <v>7000</v>
      </c>
      <c r="G498" s="162" t="s">
        <v>382</v>
      </c>
      <c r="H498" s="164" t="s">
        <v>991</v>
      </c>
      <c r="J498">
        <v>341001</v>
      </c>
      <c r="K498">
        <v>350401</v>
      </c>
    </row>
    <row r="499" spans="1:11" ht="12.75">
      <c r="A499" s="169" t="str">
        <f t="shared" si="13"/>
        <v>RF03-Vance-10</v>
      </c>
      <c r="B499" s="161" t="s">
        <v>1236</v>
      </c>
      <c r="C499" s="79" t="s">
        <v>1231</v>
      </c>
      <c r="D499" s="161" t="s">
        <v>1237</v>
      </c>
      <c r="E499" s="162" t="s">
        <v>394</v>
      </c>
      <c r="F499" s="163">
        <v>13200</v>
      </c>
      <c r="G499" s="162" t="s">
        <v>382</v>
      </c>
      <c r="H499" s="164" t="s">
        <v>992</v>
      </c>
      <c r="J499">
        <v>300112</v>
      </c>
      <c r="K499">
        <v>350112</v>
      </c>
    </row>
    <row r="500" spans="1:11" ht="12.75">
      <c r="A500" s="169" t="str">
        <f t="shared" si="13"/>
        <v>RF03-Howard-11</v>
      </c>
      <c r="B500" s="161" t="s">
        <v>746</v>
      </c>
      <c r="C500" s="159" t="s">
        <v>1231</v>
      </c>
      <c r="D500" s="161" t="s">
        <v>100</v>
      </c>
      <c r="E500" s="162" t="s">
        <v>395</v>
      </c>
      <c r="F500" s="163">
        <v>7000</v>
      </c>
      <c r="G500" s="162" t="s">
        <v>382</v>
      </c>
      <c r="H500" s="164" t="s">
        <v>993</v>
      </c>
      <c r="J500">
        <v>350801</v>
      </c>
      <c r="K500">
        <v>351001</v>
      </c>
    </row>
    <row r="501" spans="1:8" ht="12.75">
      <c r="A501" s="169" t="str">
        <f t="shared" si="13"/>
        <v>RF03-Hunt-12</v>
      </c>
      <c r="B501" s="161" t="s">
        <v>396</v>
      </c>
      <c r="C501" s="79" t="s">
        <v>1231</v>
      </c>
      <c r="D501" s="161" t="s">
        <v>397</v>
      </c>
      <c r="E501" s="162" t="s">
        <v>398</v>
      </c>
      <c r="F501" s="163">
        <v>6500</v>
      </c>
      <c r="G501" s="162" t="s">
        <v>382</v>
      </c>
      <c r="H501" s="164" t="s">
        <v>994</v>
      </c>
    </row>
    <row r="502" spans="1:11" ht="12.75">
      <c r="A502" s="169" t="str">
        <f t="shared" si="13"/>
        <v>RF03-Boyes-13</v>
      </c>
      <c r="B502" s="161" t="s">
        <v>597</v>
      </c>
      <c r="C502" s="159" t="s">
        <v>1231</v>
      </c>
      <c r="D502" s="161" t="s">
        <v>598</v>
      </c>
      <c r="E502" s="162" t="s">
        <v>399</v>
      </c>
      <c r="F502" s="163">
        <v>6300</v>
      </c>
      <c r="G502" s="162" t="s">
        <v>382</v>
      </c>
      <c r="H502" s="164" t="s">
        <v>995</v>
      </c>
      <c r="J502">
        <v>350902</v>
      </c>
      <c r="K502">
        <v>360403</v>
      </c>
    </row>
    <row r="503" spans="1:10" ht="12.75">
      <c r="A503" s="169" t="str">
        <f t="shared" si="13"/>
        <v>RF03-Mackey-14</v>
      </c>
      <c r="B503" s="161" t="s">
        <v>505</v>
      </c>
      <c r="C503" s="79" t="s">
        <v>1231</v>
      </c>
      <c r="D503" s="161" t="s">
        <v>506</v>
      </c>
      <c r="E503" s="162" t="s">
        <v>400</v>
      </c>
      <c r="F503" s="163">
        <v>5780</v>
      </c>
      <c r="G503" s="162" t="s">
        <v>382</v>
      </c>
      <c r="H503" s="164" t="s">
        <v>996</v>
      </c>
      <c r="J503">
        <v>350303</v>
      </c>
    </row>
    <row r="504" spans="1:11" ht="25.5">
      <c r="A504" s="169" t="str">
        <f t="shared" si="13"/>
        <v>RF03-Carrico-15</v>
      </c>
      <c r="B504" s="161" t="s">
        <v>651</v>
      </c>
      <c r="C504" s="159" t="s">
        <v>1231</v>
      </c>
      <c r="D504" s="161" t="s">
        <v>652</v>
      </c>
      <c r="E504" s="172" t="s">
        <v>401</v>
      </c>
      <c r="F504" s="163">
        <v>6935</v>
      </c>
      <c r="G504" s="162" t="s">
        <v>382</v>
      </c>
      <c r="H504" s="164" t="s">
        <v>997</v>
      </c>
      <c r="J504">
        <v>331201</v>
      </c>
      <c r="K504">
        <v>331202</v>
      </c>
    </row>
    <row r="505" spans="1:11" ht="12.75">
      <c r="A505" s="169" t="str">
        <f t="shared" si="13"/>
        <v>RF03-Bergstalh-16</v>
      </c>
      <c r="B505" s="161" t="s">
        <v>978</v>
      </c>
      <c r="C505" s="79" t="s">
        <v>1231</v>
      </c>
      <c r="D505" s="161" t="s">
        <v>524</v>
      </c>
      <c r="E505" s="162" t="s">
        <v>402</v>
      </c>
      <c r="F505" s="163">
        <v>12600</v>
      </c>
      <c r="G505" s="162" t="s">
        <v>382</v>
      </c>
      <c r="H505" s="164" t="s">
        <v>998</v>
      </c>
      <c r="J505">
        <v>350501</v>
      </c>
      <c r="K505">
        <v>350901</v>
      </c>
    </row>
    <row r="506" spans="1:11" ht="12.75">
      <c r="A506" s="169" t="str">
        <f t="shared" si="13"/>
        <v>RF03-Offord-17</v>
      </c>
      <c r="B506" s="161" t="s">
        <v>545</v>
      </c>
      <c r="C506" s="159" t="s">
        <v>1231</v>
      </c>
      <c r="D506" s="161" t="s">
        <v>403</v>
      </c>
      <c r="E506" s="162" t="s">
        <v>404</v>
      </c>
      <c r="F506" s="163">
        <v>3784</v>
      </c>
      <c r="G506" s="162" t="s">
        <v>382</v>
      </c>
      <c r="H506" s="164" t="s">
        <v>999</v>
      </c>
      <c r="J506">
        <v>350303</v>
      </c>
      <c r="K506">
        <v>350701</v>
      </c>
    </row>
    <row r="507" spans="1:12" ht="12.75">
      <c r="A507" s="169" t="str">
        <f t="shared" si="13"/>
        <v>RF03-DeMarce-18</v>
      </c>
      <c r="B507" s="161" t="s">
        <v>554</v>
      </c>
      <c r="C507" s="79" t="s">
        <v>1231</v>
      </c>
      <c r="D507" s="161" t="s">
        <v>555</v>
      </c>
      <c r="E507" s="162" t="s">
        <v>405</v>
      </c>
      <c r="F507" s="163">
        <v>9100</v>
      </c>
      <c r="G507" s="162" t="s">
        <v>382</v>
      </c>
      <c r="H507" s="164" t="s">
        <v>1000</v>
      </c>
      <c r="J507">
        <v>341101</v>
      </c>
      <c r="K507">
        <v>350301</v>
      </c>
      <c r="L507" s="166" t="s">
        <v>409</v>
      </c>
    </row>
    <row r="508" spans="1:11" ht="12.75">
      <c r="A508" s="169" t="str">
        <f t="shared" si="13"/>
        <v>RF03-Gannon-19</v>
      </c>
      <c r="B508" s="161" t="s">
        <v>383</v>
      </c>
      <c r="C508" s="159" t="s">
        <v>1231</v>
      </c>
      <c r="D508" s="161" t="s">
        <v>384</v>
      </c>
      <c r="E508" s="162" t="s">
        <v>406</v>
      </c>
      <c r="F508" s="163">
        <v>8000</v>
      </c>
      <c r="G508" s="162" t="s">
        <v>382</v>
      </c>
      <c r="H508" s="164" t="s">
        <v>1001</v>
      </c>
      <c r="J508">
        <v>340601</v>
      </c>
      <c r="K508">
        <v>350501</v>
      </c>
    </row>
    <row r="509" spans="1:11" ht="12.75">
      <c r="A509" s="169" t="str">
        <f t="shared" si="13"/>
        <v>RF03-Flint-20</v>
      </c>
      <c r="B509" s="161" t="s">
        <v>515</v>
      </c>
      <c r="C509" s="79" t="s">
        <v>1231</v>
      </c>
      <c r="D509" s="161" t="s">
        <v>516</v>
      </c>
      <c r="E509" s="162" t="s">
        <v>407</v>
      </c>
      <c r="F509" s="163">
        <v>41559</v>
      </c>
      <c r="G509" s="162" t="s">
        <v>382</v>
      </c>
      <c r="H509" s="164" t="s">
        <v>1002</v>
      </c>
      <c r="J509">
        <v>360101</v>
      </c>
      <c r="K509">
        <v>360101</v>
      </c>
    </row>
    <row r="510" ht="12.75"/>
    <row r="511" spans="1:83" ht="12.75">
      <c r="A511" s="40" t="str">
        <f aca="true" t="shared" si="14" ref="A511:A524">TRIM(G511)&amp;"-"&amp;B511&amp;"-"&amp;H511</f>
        <v>GG5P-Flint-01</v>
      </c>
      <c r="B511" s="79" t="s">
        <v>515</v>
      </c>
      <c r="C511" s="79" t="s">
        <v>1230</v>
      </c>
      <c r="D511" s="79" t="s">
        <v>516</v>
      </c>
      <c r="E511" s="21" t="s">
        <v>238</v>
      </c>
      <c r="F511" s="114">
        <v>10241</v>
      </c>
      <c r="G511" s="21" t="s">
        <v>1031</v>
      </c>
      <c r="H511" s="46" t="s">
        <v>983</v>
      </c>
      <c r="J511" s="139">
        <v>350601</v>
      </c>
      <c r="K511" s="29">
        <v>350801</v>
      </c>
      <c r="L511" s="4">
        <f>(12*(QUOTIENT(K511,10000)-31))+MOD(QUOTIENT(K511,100),100)+MOD(K511,100)-1</f>
        <v>56</v>
      </c>
      <c r="M511" s="1">
        <f>3100+(100*QUOTIENT(L511-1,12))+MOD(L511-1,12)+1</f>
        <v>3508</v>
      </c>
      <c r="T511" s="11"/>
      <c r="U511" s="11"/>
      <c r="V511" s="11"/>
      <c r="W511" s="59"/>
      <c r="X511" s="11"/>
      <c r="Y511" s="11"/>
      <c r="Z511" s="11"/>
      <c r="BB511" s="11"/>
      <c r="BC511" s="11"/>
      <c r="BM511" s="23"/>
      <c r="BN511" s="25"/>
      <c r="BO511" s="24"/>
      <c r="BP511" s="79"/>
      <c r="BQ511" s="11"/>
      <c r="BR511" s="11"/>
      <c r="BT511" s="11"/>
      <c r="BU511" s="11"/>
      <c r="BV511" s="11"/>
      <c r="BW511" s="11"/>
      <c r="BX511" s="11"/>
      <c r="BY511" s="11"/>
      <c r="BZ511" s="11"/>
      <c r="CA511" s="11"/>
      <c r="CB511" s="11"/>
      <c r="CC511" s="11"/>
      <c r="CD511" s="11"/>
      <c r="CE511" s="66"/>
    </row>
    <row r="512" spans="1:32" ht="12.75">
      <c r="A512" s="25" t="str">
        <f t="shared" si="14"/>
        <v>1632-Flint-00</v>
      </c>
      <c r="B512" s="1" t="s">
        <v>515</v>
      </c>
      <c r="C512" s="20" t="s">
        <v>913</v>
      </c>
      <c r="D512" s="1" t="s">
        <v>516</v>
      </c>
      <c r="E512" s="2">
        <v>1632</v>
      </c>
      <c r="F512" s="112">
        <v>173787</v>
      </c>
      <c r="G512" s="2">
        <v>1632</v>
      </c>
      <c r="H512" s="46" t="s">
        <v>1010</v>
      </c>
      <c r="J512" s="139">
        <v>310501.25</v>
      </c>
      <c r="K512" s="4">
        <v>320901</v>
      </c>
      <c r="L512" s="4">
        <f>(12*(QUOTIENT(K512,10000)-31))+MOD(QUOTIENT(K512,100),100)+MOD(K512,100)-1</f>
        <v>21</v>
      </c>
      <c r="M512" s="1">
        <f>3100+(100*QUOTIENT(L512-1,12))+MOD(L512-1,12)+1</f>
        <v>3209</v>
      </c>
      <c r="O512" s="26" t="s">
        <v>32</v>
      </c>
      <c r="P512" s="8"/>
      <c r="Q512" s="8"/>
      <c r="R512" s="8"/>
      <c r="S512" s="8"/>
      <c r="T512" s="8"/>
      <c r="U512" s="8"/>
      <c r="V512" s="8"/>
      <c r="W512" s="58"/>
      <c r="X512" s="8"/>
      <c r="Y512" s="8"/>
      <c r="Z512" s="8"/>
      <c r="AA512" s="8"/>
      <c r="AB512" s="8"/>
      <c r="AC512" s="8"/>
      <c r="AD512" s="8"/>
      <c r="AE512" s="8"/>
      <c r="AF512" s="10"/>
    </row>
    <row r="513" spans="1:46" ht="12.75">
      <c r="A513" s="25" t="str">
        <f t="shared" si="14"/>
        <v>1633-Flint-00</v>
      </c>
      <c r="B513" s="1" t="s">
        <v>699</v>
      </c>
      <c r="C513" s="20" t="s">
        <v>913</v>
      </c>
      <c r="D513" s="1" t="s">
        <v>700</v>
      </c>
      <c r="E513" s="2">
        <v>1633</v>
      </c>
      <c r="F513" s="112">
        <v>213894</v>
      </c>
      <c r="G513" s="2">
        <v>1633</v>
      </c>
      <c r="H513" s="46" t="s">
        <v>1010</v>
      </c>
      <c r="J513" s="139">
        <v>330601</v>
      </c>
      <c r="K513" s="4">
        <v>331101</v>
      </c>
      <c r="L513" s="4">
        <f>(12*(QUOTIENT(K513,10000)-31))+MOD(QUOTIENT(K513,100),100)+MOD(K513,100)-1</f>
        <v>35</v>
      </c>
      <c r="M513" s="1">
        <f>3100+(100*QUOTIENT(L513-1,12))+MOD(L513-1,12)+1</f>
        <v>3311</v>
      </c>
      <c r="AO513" s="7"/>
      <c r="AP513" s="8"/>
      <c r="AQ513" s="8"/>
      <c r="AR513" s="8"/>
      <c r="AS513" s="8"/>
      <c r="AT513" s="9"/>
    </row>
    <row r="514" spans="1:55" ht="12.75">
      <c r="A514" s="25" t="str">
        <f t="shared" si="14"/>
        <v>BALTIC-Flint-00</v>
      </c>
      <c r="B514" s="1" t="s">
        <v>723</v>
      </c>
      <c r="C514" s="20" t="s">
        <v>913</v>
      </c>
      <c r="D514" s="1" t="s">
        <v>724</v>
      </c>
      <c r="E514" s="2" t="s">
        <v>725</v>
      </c>
      <c r="F514" s="112">
        <v>261948</v>
      </c>
      <c r="G514" s="21" t="s">
        <v>892</v>
      </c>
      <c r="H514" s="46" t="s">
        <v>1010</v>
      </c>
      <c r="J514" s="139">
        <v>331201</v>
      </c>
      <c r="K514" s="4">
        <v>340601</v>
      </c>
      <c r="L514" s="4">
        <f>(12*(QUOTIENT(K514,10000)-31))+MOD(QUOTIENT(K514,100),100)+MOD(K514,100)-1</f>
        <v>42</v>
      </c>
      <c r="M514" s="1">
        <f>3100+(100*QUOTIENT(L514-1,12))+MOD(L514-1,12)+1</f>
        <v>3406</v>
      </c>
      <c r="AT514" s="11"/>
      <c r="AU514" s="68"/>
      <c r="AV514" s="8"/>
      <c r="AW514" s="8"/>
      <c r="AX514" s="8"/>
      <c r="AY514" s="8"/>
      <c r="AZ514" s="8"/>
      <c r="BA514" s="80"/>
      <c r="BB514" s="11"/>
      <c r="BC514" s="11"/>
    </row>
    <row r="515" spans="1:57" ht="12.75">
      <c r="A515" s="25" t="str">
        <f t="shared" si="14"/>
        <v>BAVAR-Flint-00</v>
      </c>
      <c r="B515" s="1" t="s">
        <v>738</v>
      </c>
      <c r="C515" s="20" t="s">
        <v>913</v>
      </c>
      <c r="D515" s="1" t="s">
        <v>739</v>
      </c>
      <c r="E515" s="2" t="s">
        <v>740</v>
      </c>
      <c r="F515" s="112">
        <v>196282</v>
      </c>
      <c r="G515" s="21" t="s">
        <v>893</v>
      </c>
      <c r="H515" s="46" t="s">
        <v>1010</v>
      </c>
      <c r="J515" s="139">
        <v>340101</v>
      </c>
      <c r="K515" s="4">
        <v>341001</v>
      </c>
      <c r="L515" s="4">
        <f>(12*(QUOTIENT(K515,10000)-31))+MOD(QUOTIENT(K515,100),100)+MOD(K515,100)-1</f>
        <v>46</v>
      </c>
      <c r="M515" s="1">
        <f>3100+(100*QUOTIENT(L515-1,12))+MOD(L515-1,12)+1</f>
        <v>3410</v>
      </c>
      <c r="AV515" s="7"/>
      <c r="AW515" s="8"/>
      <c r="AX515" s="8"/>
      <c r="AY515" s="8"/>
      <c r="AZ515" s="8"/>
      <c r="BA515" s="8"/>
      <c r="BB515" s="8"/>
      <c r="BC515" s="8"/>
      <c r="BD515" s="8"/>
      <c r="BE515" s="9"/>
    </row>
    <row r="516" spans="1:84" s="4" customFormat="1" ht="12.75">
      <c r="A516" s="25" t="str">
        <f t="shared" si="14"/>
        <v>CANLAW-Flint-00</v>
      </c>
      <c r="B516" s="4" t="s">
        <v>767</v>
      </c>
      <c r="C516" s="20" t="s">
        <v>913</v>
      </c>
      <c r="D516" s="4" t="s">
        <v>768</v>
      </c>
      <c r="E516" s="3" t="s">
        <v>769</v>
      </c>
      <c r="F516" s="117">
        <v>153195</v>
      </c>
      <c r="G516" s="3" t="s">
        <v>894</v>
      </c>
      <c r="H516" s="47" t="s">
        <v>1010</v>
      </c>
      <c r="I516" s="3"/>
      <c r="J516" s="139">
        <v>350101</v>
      </c>
      <c r="K516" s="4">
        <v>350601</v>
      </c>
      <c r="L516" s="4">
        <f>(12*(QUOTIENT(K516,10000)-31))+MOD(QUOTIENT(K516,100),100)+MOD(K516,100)-1</f>
        <v>54</v>
      </c>
      <c r="M516" s="1">
        <f>3100+(100*QUOTIENT(L516-1,12))+MOD(L516-1,12)+1</f>
        <v>3506</v>
      </c>
      <c r="W516" s="56"/>
      <c r="AI516" s="69"/>
      <c r="AU516" s="69"/>
      <c r="BG516" s="69"/>
      <c r="BH516" s="55"/>
      <c r="BI516" s="16"/>
      <c r="BJ516" s="16"/>
      <c r="BK516" s="16"/>
      <c r="BL516" s="16"/>
      <c r="BM516" s="14"/>
      <c r="BN516" s="14"/>
      <c r="BO516" s="14"/>
      <c r="BS516" s="69"/>
      <c r="CE516" s="69"/>
      <c r="CF516" s="136"/>
    </row>
    <row r="517" spans="1:65" ht="12.75">
      <c r="A517" s="25" t="str">
        <f t="shared" si="14"/>
        <v>DREES-Flint-00</v>
      </c>
      <c r="B517" s="20" t="s">
        <v>515</v>
      </c>
      <c r="C517" s="20" t="s">
        <v>913</v>
      </c>
      <c r="D517" s="20" t="s">
        <v>739</v>
      </c>
      <c r="E517" s="2" t="s">
        <v>637</v>
      </c>
      <c r="F517" s="112">
        <v>151978</v>
      </c>
      <c r="G517" s="21" t="s">
        <v>889</v>
      </c>
      <c r="H517" s="46" t="s">
        <v>1010</v>
      </c>
      <c r="J517" s="139">
        <v>340801</v>
      </c>
      <c r="K517" s="4">
        <v>350601</v>
      </c>
      <c r="L517" s="4">
        <f>(12*(QUOTIENT(K517,10000)-31))+MOD(QUOTIENT(K517,100),100)+MOD(K517,100)-1</f>
        <v>54</v>
      </c>
      <c r="M517" s="1">
        <f>3100+(100*QUOTIENT(L517-1,12))+MOD(L517-1,12)+1</f>
        <v>3506</v>
      </c>
      <c r="AG517" s="11"/>
      <c r="AH517" s="11"/>
      <c r="AI517" s="66"/>
      <c r="AJ517" s="11"/>
      <c r="AK517" s="11"/>
      <c r="AL517" s="11"/>
      <c r="AM517" s="11"/>
      <c r="AN517" s="11"/>
      <c r="AO517" s="11"/>
      <c r="AP517" s="11"/>
      <c r="AQ517" s="11"/>
      <c r="AR517" s="11"/>
      <c r="AS517" s="11"/>
      <c r="AT517" s="11"/>
      <c r="AU517" s="66"/>
      <c r="AV517" s="11"/>
      <c r="AW517" s="11"/>
      <c r="AX517" s="11"/>
      <c r="AY517" s="11"/>
      <c r="AZ517" s="11"/>
      <c r="BA517" s="11"/>
      <c r="BB517" s="11"/>
      <c r="BC517" s="130"/>
      <c r="BD517" s="8"/>
      <c r="BE517" s="8"/>
      <c r="BF517" s="8"/>
      <c r="BG517" s="62"/>
      <c r="BH517" s="8"/>
      <c r="BI517" s="8"/>
      <c r="BJ517" s="8"/>
      <c r="BK517" s="8"/>
      <c r="BL517" s="8"/>
      <c r="BM517" s="9"/>
    </row>
    <row r="518" spans="1:84" s="152" customFormat="1" ht="12.75">
      <c r="A518" s="179" t="str">
        <f t="shared" si="14"/>
        <v>EAST-Flint-00</v>
      </c>
      <c r="B518" s="152" t="s">
        <v>515</v>
      </c>
      <c r="C518" s="152" t="s">
        <v>913</v>
      </c>
      <c r="D518" s="152" t="s">
        <v>516</v>
      </c>
      <c r="E518" s="153" t="s">
        <v>316</v>
      </c>
      <c r="F518" s="154">
        <v>121476</v>
      </c>
      <c r="G518" s="153" t="s">
        <v>896</v>
      </c>
      <c r="H518" s="155" t="s">
        <v>1010</v>
      </c>
      <c r="I518" s="153"/>
      <c r="J518" s="156">
        <v>350601</v>
      </c>
      <c r="K518" s="152">
        <v>351101</v>
      </c>
      <c r="L518" s="152">
        <f>(12*(QUOTIENT(K518,10000)-31))+MOD(QUOTIENT(K518,100),100)+MOD(K518,100)-1</f>
        <v>59</v>
      </c>
      <c r="M518" s="152">
        <f>INT(K518/100)+(100*INT((MOD(K518,100)-1)/12))+MOD(MOD(K518,100)-1,12)</f>
        <v>3511</v>
      </c>
      <c r="W518" s="157"/>
      <c r="AI518" s="157"/>
      <c r="AU518" s="157"/>
      <c r="BG518" s="157"/>
      <c r="BH518" s="159"/>
      <c r="BI518" s="159"/>
      <c r="BJ518" s="159"/>
      <c r="BK518" s="159"/>
      <c r="BL518" s="159"/>
      <c r="BM518" s="159"/>
      <c r="BN518" s="159"/>
      <c r="BO518" s="159"/>
      <c r="BP518" s="159"/>
      <c r="BQ518" s="159"/>
      <c r="BR518" s="159"/>
      <c r="BS518" s="160"/>
      <c r="CE518" s="157"/>
      <c r="CF518" s="158"/>
    </row>
    <row r="519" spans="1:54" ht="12.75">
      <c r="A519" s="25" t="str">
        <f t="shared" si="14"/>
        <v>GALILEO-Flint-00</v>
      </c>
      <c r="B519" s="1" t="s">
        <v>673</v>
      </c>
      <c r="C519" s="20" t="s">
        <v>913</v>
      </c>
      <c r="D519" s="1" t="s">
        <v>674</v>
      </c>
      <c r="E519" s="2" t="s">
        <v>675</v>
      </c>
      <c r="F519" s="112">
        <v>194839</v>
      </c>
      <c r="G519" s="21" t="s">
        <v>891</v>
      </c>
      <c r="H519" s="46" t="s">
        <v>1010</v>
      </c>
      <c r="J519" s="139">
        <v>330303</v>
      </c>
      <c r="K519" s="4">
        <v>340701</v>
      </c>
      <c r="L519" s="4">
        <f>(12*(QUOTIENT(K519,10000)-31))+MOD(QUOTIENT(K519,100),100)+MOD(K519,100)-1</f>
        <v>43</v>
      </c>
      <c r="M519" s="1">
        <f>3100+(100*QUOTIENT(L519-1,12))+MOD(L519-1,12)+1</f>
        <v>3407</v>
      </c>
      <c r="AL519" s="13"/>
      <c r="AM519" s="13"/>
      <c r="AN519" s="13"/>
      <c r="AO519" s="8"/>
      <c r="AP519" s="8"/>
      <c r="AQ519" s="8"/>
      <c r="AR519" s="8"/>
      <c r="AS519" s="8"/>
      <c r="AT519" s="8"/>
      <c r="AU519" s="62"/>
      <c r="AV519" s="8"/>
      <c r="AW519" s="8"/>
      <c r="AX519" s="8"/>
      <c r="AY519" s="8"/>
      <c r="AZ519" s="8"/>
      <c r="BA519" s="8"/>
      <c r="BB519" s="9"/>
    </row>
    <row r="520" spans="1:84" s="11" customFormat="1" ht="12.75">
      <c r="A520" s="25" t="str">
        <f t="shared" si="14"/>
        <v>STAKES-Flint-00</v>
      </c>
      <c r="B520" s="79" t="s">
        <v>515</v>
      </c>
      <c r="C520" s="79" t="s">
        <v>913</v>
      </c>
      <c r="D520" s="79" t="s">
        <v>1196</v>
      </c>
      <c r="E520" s="100" t="s">
        <v>1197</v>
      </c>
      <c r="F520" s="115">
        <v>234000</v>
      </c>
      <c r="G520" s="100" t="s">
        <v>1198</v>
      </c>
      <c r="H520" s="181" t="s">
        <v>1010</v>
      </c>
      <c r="I520" s="15"/>
      <c r="J520" s="142">
        <v>350501</v>
      </c>
      <c r="K520" s="29">
        <v>350801</v>
      </c>
      <c r="L520" s="4">
        <f>(12*(QUOTIENT(K520,10000)-31))+MOD(QUOTIENT(K520,100),100)+MOD(K520,100)-1</f>
        <v>56</v>
      </c>
      <c r="M520" s="1">
        <f>3100+(100*QUOTIENT(L520-1,12))+MOD(L520-1,12)+1</f>
        <v>3508</v>
      </c>
      <c r="W520" s="59"/>
      <c r="AI520" s="66"/>
      <c r="AU520" s="66"/>
      <c r="BG520" s="66"/>
      <c r="BS520" s="66"/>
      <c r="CE520" s="66"/>
      <c r="CF520" s="145"/>
    </row>
    <row r="521" spans="1:54" ht="12.75">
      <c r="A521" s="25" t="str">
        <f t="shared" si="14"/>
        <v>KREMLIN-Flint-00</v>
      </c>
      <c r="B521" s="79" t="s">
        <v>515</v>
      </c>
      <c r="C521" s="79" t="s">
        <v>913</v>
      </c>
      <c r="D521" s="79" t="s">
        <v>1199</v>
      </c>
      <c r="E521" s="21" t="s">
        <v>1200</v>
      </c>
      <c r="F521" s="112">
        <v>132000</v>
      </c>
      <c r="G521" s="21" t="s">
        <v>1201</v>
      </c>
      <c r="H521" s="46" t="s">
        <v>1010</v>
      </c>
      <c r="J521" s="139">
        <v>311001</v>
      </c>
      <c r="K521" s="29">
        <v>360401</v>
      </c>
      <c r="L521" s="4">
        <f>(12*(QUOTIENT(K521,10000)-31))+MOD(QUOTIENT(K521,100),100)+MOD(K521,100)-1</f>
        <v>64</v>
      </c>
      <c r="M521" s="1">
        <f>3100+(100*QUOTIENT(L521-1,12))+MOD(L521-1,12)+1</f>
        <v>3604</v>
      </c>
      <c r="AL521" s="13"/>
      <c r="AM521" s="13"/>
      <c r="AN521" s="13"/>
      <c r="AO521" s="8"/>
      <c r="AP521" s="8"/>
      <c r="AQ521" s="8"/>
      <c r="AR521" s="8"/>
      <c r="AS521" s="8"/>
      <c r="AT521" s="8"/>
      <c r="AU521" s="62"/>
      <c r="AV521" s="8"/>
      <c r="AW521" s="8"/>
      <c r="AX521" s="8"/>
      <c r="AY521" s="8"/>
      <c r="AZ521" s="8"/>
      <c r="BA521" s="8"/>
      <c r="BB521" s="9"/>
    </row>
    <row r="522" spans="1:54" ht="12.75">
      <c r="A522" s="25"/>
      <c r="B522" s="79"/>
      <c r="C522" s="79"/>
      <c r="D522" s="79"/>
      <c r="E522" s="21" t="s">
        <v>285</v>
      </c>
      <c r="F522" s="112">
        <v>169000</v>
      </c>
      <c r="G522" s="21"/>
      <c r="H522" s="46"/>
      <c r="K522" s="29"/>
      <c r="AL522" s="13"/>
      <c r="AM522" s="13"/>
      <c r="AN522" s="13"/>
      <c r="AO522" s="8"/>
      <c r="AP522" s="8"/>
      <c r="AQ522" s="8"/>
      <c r="AR522" s="8"/>
      <c r="AS522" s="8"/>
      <c r="AT522" s="8"/>
      <c r="AU522" s="62"/>
      <c r="AV522" s="8"/>
      <c r="AW522" s="8"/>
      <c r="AX522" s="8"/>
      <c r="AY522" s="8"/>
      <c r="AZ522" s="8"/>
      <c r="BA522" s="8"/>
      <c r="BB522" s="9"/>
    </row>
    <row r="523" spans="1:84" s="11" customFormat="1" ht="12.75">
      <c r="A523" s="79" t="s">
        <v>253</v>
      </c>
      <c r="B523" s="79" t="s">
        <v>515</v>
      </c>
      <c r="C523" s="79" t="s">
        <v>913</v>
      </c>
      <c r="D523" s="79" t="s">
        <v>516</v>
      </c>
      <c r="E523" s="100" t="s">
        <v>251</v>
      </c>
      <c r="F523" s="115">
        <v>141195</v>
      </c>
      <c r="G523" s="100" t="s">
        <v>252</v>
      </c>
      <c r="H523" s="181" t="s">
        <v>1010</v>
      </c>
      <c r="I523" s="15"/>
      <c r="J523" s="142">
        <v>351101</v>
      </c>
      <c r="K523" s="29">
        <v>360301</v>
      </c>
      <c r="L523" s="4">
        <f>(12*(QUOTIENT(K523,10000)-31))+MOD(QUOTIENT(K523,100),100)+MOD(K523,100)-1</f>
        <v>63</v>
      </c>
      <c r="M523" s="1">
        <f>3100+(100*QUOTIENT(L523-1,12))+MOD(L523-1,12)+1</f>
        <v>3603</v>
      </c>
      <c r="W523" s="59"/>
      <c r="AI523" s="66"/>
      <c r="AU523" s="66"/>
      <c r="BG523" s="66"/>
      <c r="BS523" s="66"/>
      <c r="CE523" s="66"/>
      <c r="CF523" s="145"/>
    </row>
    <row r="524" spans="1:37" ht="12.75">
      <c r="A524" s="42" t="str">
        <f t="shared" si="14"/>
        <v>RPG-Zeek-01</v>
      </c>
      <c r="B524" s="1" t="s">
        <v>530</v>
      </c>
      <c r="C524" s="20" t="s">
        <v>1232</v>
      </c>
      <c r="D524" s="1" t="s">
        <v>531</v>
      </c>
      <c r="E524" s="2" t="s">
        <v>532</v>
      </c>
      <c r="F524" s="112">
        <v>7836</v>
      </c>
      <c r="G524" s="2" t="s">
        <v>533</v>
      </c>
      <c r="H524" s="46" t="s">
        <v>983</v>
      </c>
      <c r="J524" s="139">
        <v>310701</v>
      </c>
      <c r="K524" s="4">
        <v>321103</v>
      </c>
      <c r="L524" s="4">
        <f>(12*(QUOTIENT(K524,10000)-31))+MOD(QUOTIENT(K524,100),100)+MOD(K524,100)-1</f>
        <v>25</v>
      </c>
      <c r="M524" s="1">
        <f>3100+(100*QUOTIENT(L524-1,12))+MOD(L524-1,12)+1</f>
        <v>3301</v>
      </c>
      <c r="Q524" s="11"/>
      <c r="R524" s="23"/>
      <c r="S524" s="25"/>
      <c r="T524" s="25"/>
      <c r="U524" s="25"/>
      <c r="V524" s="25"/>
      <c r="W524" s="104"/>
      <c r="X524" s="25"/>
      <c r="Y524" s="25"/>
      <c r="Z524" s="25"/>
      <c r="AA524" s="25"/>
      <c r="AB524" s="25"/>
      <c r="AC524" s="25"/>
      <c r="AD524" s="25"/>
      <c r="AE524" s="25"/>
      <c r="AF524" s="25"/>
      <c r="AG524" s="25"/>
      <c r="AH524" s="25"/>
      <c r="AI524" s="109"/>
      <c r="AJ524" s="41"/>
      <c r="AK524" s="41"/>
    </row>
    <row r="525" spans="1:37" ht="12.75">
      <c r="A525" s="42"/>
      <c r="C525" s="20"/>
      <c r="E525" s="21" t="s">
        <v>286</v>
      </c>
      <c r="F525" s="112">
        <v>1009500</v>
      </c>
      <c r="H525" s="46"/>
      <c r="Q525" s="11"/>
      <c r="R525" s="23"/>
      <c r="S525" s="25"/>
      <c r="T525" s="25"/>
      <c r="U525" s="25"/>
      <c r="V525" s="25"/>
      <c r="W525" s="104"/>
      <c r="X525" s="25"/>
      <c r="Y525" s="25"/>
      <c r="Z525" s="25"/>
      <c r="AA525" s="25"/>
      <c r="AB525" s="25"/>
      <c r="AC525" s="25"/>
      <c r="AD525" s="25"/>
      <c r="AE525" s="25"/>
      <c r="AF525" s="25"/>
      <c r="AG525" s="25"/>
      <c r="AH525" s="25"/>
      <c r="AI525" s="109"/>
      <c r="AJ525" s="41"/>
      <c r="AK525" s="41"/>
    </row>
    <row r="526" spans="1:71" ht="12.75">
      <c r="A526" s="5" t="s">
        <v>61</v>
      </c>
      <c r="B526" s="20"/>
      <c r="D526" s="20"/>
      <c r="E526" s="21"/>
      <c r="F526" s="112">
        <f>SUM(F1:F525)</f>
        <v>6754515</v>
      </c>
      <c r="G526" s="21"/>
      <c r="H526" s="46"/>
      <c r="BH526" s="11"/>
      <c r="BI526" s="11"/>
      <c r="BJ526" s="11"/>
      <c r="BK526" s="11"/>
      <c r="BL526" s="11"/>
      <c r="BM526" s="11"/>
      <c r="BN526" s="11"/>
      <c r="BO526" s="11"/>
      <c r="BP526" s="79"/>
      <c r="BQ526" s="11"/>
      <c r="BR526" s="11"/>
      <c r="BS526" s="66"/>
    </row>
    <row r="527" spans="1:70" ht="12.75">
      <c r="A527" s="5"/>
      <c r="B527" s="20"/>
      <c r="D527" s="20"/>
      <c r="E527" s="21"/>
      <c r="G527" s="21"/>
      <c r="H527" s="46"/>
      <c r="BP527" s="79"/>
      <c r="BQ527" s="11"/>
      <c r="BR527" s="11"/>
    </row>
    <row r="528" spans="1:84" s="4" customFormat="1" ht="12.75">
      <c r="A528" s="5" t="s">
        <v>113</v>
      </c>
      <c r="C528" s="20"/>
      <c r="E528" s="3"/>
      <c r="F528" s="117"/>
      <c r="G528" s="3"/>
      <c r="H528" s="47"/>
      <c r="I528" s="3"/>
      <c r="J528" s="139"/>
      <c r="W528" s="56"/>
      <c r="AI528" s="69"/>
      <c r="AU528" s="69"/>
      <c r="BG528" s="76"/>
      <c r="BH528" s="29"/>
      <c r="BI528" s="29"/>
      <c r="BJ528" s="29"/>
      <c r="BK528" s="29"/>
      <c r="BL528" s="29"/>
      <c r="BM528" s="29"/>
      <c r="BN528" s="29"/>
      <c r="BO528" s="29"/>
      <c r="BP528" s="29"/>
      <c r="BQ528" s="29"/>
      <c r="BR528" s="29"/>
      <c r="BS528" s="76"/>
      <c r="CE528" s="69"/>
      <c r="CF528" s="136"/>
    </row>
    <row r="529" spans="1:71" ht="12.75">
      <c r="A529" s="1" t="str">
        <f aca="true" t="shared" si="15" ref="A529:A536">TRIM(G529)&amp;"-"&amp;B529&amp;"-"&amp;H529</f>
        <v>BOHEM-Flint-00</v>
      </c>
      <c r="B529" s="1" t="s">
        <v>659</v>
      </c>
      <c r="C529" s="20" t="s">
        <v>913</v>
      </c>
      <c r="D529" s="1" t="s">
        <v>660</v>
      </c>
      <c r="E529" s="2" t="s">
        <v>661</v>
      </c>
      <c r="G529" s="21" t="s">
        <v>890</v>
      </c>
      <c r="H529" s="46" t="s">
        <v>1010</v>
      </c>
      <c r="J529" s="139">
        <v>330112</v>
      </c>
      <c r="K529" s="4">
        <v>350112</v>
      </c>
      <c r="L529" s="4">
        <f>(12*(QUOTIENT(K529,10000)-31))+MOD(QUOTIENT(K529,100),100)+MOD(K529,100)-1</f>
        <v>60</v>
      </c>
      <c r="M529" s="1">
        <f>3100+(100*QUOTIENT(L529-1,12))+MOD(L529-1,12)+1</f>
        <v>3512</v>
      </c>
      <c r="AJ529" s="13" t="s">
        <v>662</v>
      </c>
      <c r="AK529" s="13"/>
      <c r="AL529" s="13"/>
      <c r="AM529" s="13"/>
      <c r="AN529" s="13"/>
      <c r="AO529" s="13"/>
      <c r="AP529" s="13"/>
      <c r="AQ529" s="13"/>
      <c r="AR529" s="13"/>
      <c r="AS529" s="13"/>
      <c r="AT529" s="13"/>
      <c r="AU529" s="63"/>
      <c r="AV529" s="8"/>
      <c r="AW529" s="8"/>
      <c r="AX529" s="8"/>
      <c r="AY529" s="8"/>
      <c r="AZ529" s="8"/>
      <c r="BA529" s="8"/>
      <c r="BB529" s="8"/>
      <c r="BC529" s="8"/>
      <c r="BD529" s="8"/>
      <c r="BE529" s="8"/>
      <c r="BF529" s="8"/>
      <c r="BG529" s="62"/>
      <c r="BH529" s="12"/>
      <c r="BI529" s="12"/>
      <c r="BJ529" s="12"/>
      <c r="BK529" s="12"/>
      <c r="BL529" s="12"/>
      <c r="BM529" s="12"/>
      <c r="BN529" s="12"/>
      <c r="BO529" s="12"/>
      <c r="BP529" s="12"/>
      <c r="BQ529" s="12"/>
      <c r="BR529" s="12"/>
      <c r="BS529" s="73"/>
    </row>
    <row r="530" spans="1:84" s="17" customFormat="1" ht="12.75">
      <c r="A530" s="1" t="str">
        <f t="shared" si="15"/>
        <v>DUKE-Flint-00</v>
      </c>
      <c r="B530" s="17" t="s">
        <v>770</v>
      </c>
      <c r="C530" s="20" t="s">
        <v>913</v>
      </c>
      <c r="D530" s="17" t="s">
        <v>771</v>
      </c>
      <c r="E530" s="18" t="s">
        <v>772</v>
      </c>
      <c r="F530" s="118"/>
      <c r="G530" s="18" t="s">
        <v>895</v>
      </c>
      <c r="H530" s="48" t="s">
        <v>1010</v>
      </c>
      <c r="I530" s="18"/>
      <c r="J530" s="143">
        <v>350112</v>
      </c>
      <c r="K530" s="17">
        <v>350112</v>
      </c>
      <c r="L530" s="4">
        <f>(12*(QUOTIENT(K530,10000)-31))+MOD(QUOTIENT(K530,100),100)+MOD(K530,100)-1</f>
        <v>60</v>
      </c>
      <c r="M530" s="1">
        <f aca="true" t="shared" si="16" ref="M530:M536">INT(K530/100)+(100*INT((MOD(K530,100)-1)/12))+MOD(MOD(K530,100)-1,12)</f>
        <v>3512</v>
      </c>
      <c r="W530" s="56"/>
      <c r="AI530" s="70"/>
      <c r="AU530" s="70"/>
      <c r="BG530" s="70"/>
      <c r="BH530" s="92" t="s">
        <v>773</v>
      </c>
      <c r="BI530" s="92"/>
      <c r="BJ530" s="92"/>
      <c r="BK530" s="92"/>
      <c r="BL530" s="92"/>
      <c r="BM530" s="92"/>
      <c r="BN530" s="92"/>
      <c r="BO530" s="92"/>
      <c r="BP530" s="92"/>
      <c r="BQ530" s="92"/>
      <c r="BR530" s="92"/>
      <c r="BS530" s="93"/>
      <c r="CE530" s="70"/>
      <c r="CF530" s="137"/>
    </row>
    <row r="531" spans="1:84" s="17" customFormat="1" ht="12.75">
      <c r="A531" s="1" t="str">
        <f t="shared" si="15"/>
        <v>FULDA-Flint-00</v>
      </c>
      <c r="B531" s="17" t="s">
        <v>774</v>
      </c>
      <c r="C531" s="20" t="s">
        <v>913</v>
      </c>
      <c r="D531" s="17" t="s">
        <v>775</v>
      </c>
      <c r="E531" s="18" t="s">
        <v>776</v>
      </c>
      <c r="F531" s="118"/>
      <c r="G531" s="18" t="s">
        <v>897</v>
      </c>
      <c r="H531" s="48" t="s">
        <v>1010</v>
      </c>
      <c r="I531" s="18"/>
      <c r="J531" s="143">
        <v>350112</v>
      </c>
      <c r="K531" s="17">
        <v>350112</v>
      </c>
      <c r="L531" s="4">
        <f>(12*(QUOTIENT(K531,10000)-31))+MOD(QUOTIENT(K531,100),100)+MOD(K531,100)-1</f>
        <v>60</v>
      </c>
      <c r="M531" s="1">
        <f t="shared" si="16"/>
        <v>3512</v>
      </c>
      <c r="W531" s="56"/>
      <c r="AI531" s="70"/>
      <c r="AU531" s="70"/>
      <c r="BG531" s="70"/>
      <c r="BH531" s="92" t="s">
        <v>777</v>
      </c>
      <c r="BI531" s="92"/>
      <c r="BJ531" s="92"/>
      <c r="BK531" s="92"/>
      <c r="BL531" s="92"/>
      <c r="BM531" s="92"/>
      <c r="BN531" s="92"/>
      <c r="BO531" s="92"/>
      <c r="BP531" s="92"/>
      <c r="BQ531" s="92"/>
      <c r="BR531" s="92"/>
      <c r="BS531" s="93"/>
      <c r="CE531" s="70"/>
      <c r="CF531" s="137"/>
    </row>
    <row r="532" spans="1:84" s="17" customFormat="1" ht="12.75">
      <c r="A532" s="1" t="str">
        <f t="shared" si="15"/>
        <v>SYMPH-Flint-00</v>
      </c>
      <c r="B532" s="17" t="s">
        <v>515</v>
      </c>
      <c r="C532" s="20" t="s">
        <v>913</v>
      </c>
      <c r="D532" s="17" t="s">
        <v>815</v>
      </c>
      <c r="E532" s="18" t="s">
        <v>816</v>
      </c>
      <c r="F532" s="118"/>
      <c r="G532" s="18" t="s">
        <v>898</v>
      </c>
      <c r="H532" s="48" t="s">
        <v>1010</v>
      </c>
      <c r="I532" s="18"/>
      <c r="J532" s="143">
        <v>350904</v>
      </c>
      <c r="K532" s="17">
        <v>360112</v>
      </c>
      <c r="L532" s="4">
        <f>(12*(QUOTIENT(K532,10000)-31))+MOD(QUOTIENT(K532,100),100)+MOD(K532,100)-1</f>
        <v>72</v>
      </c>
      <c r="M532" s="1">
        <f t="shared" si="16"/>
        <v>3612</v>
      </c>
      <c r="W532" s="56"/>
      <c r="AI532" s="70"/>
      <c r="AU532" s="70"/>
      <c r="BF532" s="28"/>
      <c r="BG532" s="77"/>
      <c r="BH532" s="28"/>
      <c r="BI532" s="28"/>
      <c r="BJ532" s="28"/>
      <c r="BK532" s="28"/>
      <c r="BL532" s="28"/>
      <c r="BM532" s="28"/>
      <c r="BN532" s="28"/>
      <c r="BO532" s="28"/>
      <c r="BP532" s="34" t="s">
        <v>817</v>
      </c>
      <c r="BQ532" s="34"/>
      <c r="BR532" s="34"/>
      <c r="BS532" s="78"/>
      <c r="BT532" s="35" t="s">
        <v>818</v>
      </c>
      <c r="BU532" s="35"/>
      <c r="BV532" s="35"/>
      <c r="BW532" s="35"/>
      <c r="CE532" s="70"/>
      <c r="CF532" s="137"/>
    </row>
    <row r="533" spans="1:84" s="17" customFormat="1" ht="12.75">
      <c r="A533" s="1" t="str">
        <f t="shared" si="15"/>
        <v>JULIE-Flint-00</v>
      </c>
      <c r="B533" s="17" t="s">
        <v>778</v>
      </c>
      <c r="C533" s="20" t="s">
        <v>913</v>
      </c>
      <c r="D533" s="17" t="s">
        <v>779</v>
      </c>
      <c r="E533" s="18" t="s">
        <v>918</v>
      </c>
      <c r="F533" s="118"/>
      <c r="G533" s="18" t="s">
        <v>899</v>
      </c>
      <c r="H533" s="48" t="s">
        <v>1010</v>
      </c>
      <c r="I533" s="18"/>
      <c r="J533" s="143">
        <v>350112</v>
      </c>
      <c r="K533" s="17">
        <v>350112</v>
      </c>
      <c r="L533" s="4">
        <f>(12*(QUOTIENT(K533,10000)-31))+MOD(QUOTIENT(K533,100),100)+MOD(K533,100)-1</f>
        <v>60</v>
      </c>
      <c r="M533" s="1">
        <f t="shared" si="16"/>
        <v>3512</v>
      </c>
      <c r="W533" s="56"/>
      <c r="AI533" s="70"/>
      <c r="AU533" s="70"/>
      <c r="BG533" s="70"/>
      <c r="BH533" s="92" t="s">
        <v>780</v>
      </c>
      <c r="BI533" s="92"/>
      <c r="BJ533" s="92"/>
      <c r="BK533" s="92"/>
      <c r="BL533" s="92"/>
      <c r="BM533" s="92"/>
      <c r="BN533" s="92"/>
      <c r="BO533" s="92"/>
      <c r="BP533" s="92"/>
      <c r="BQ533" s="92"/>
      <c r="BR533" s="92"/>
      <c r="BS533" s="93"/>
      <c r="CE533" s="70"/>
      <c r="CF533" s="137"/>
    </row>
    <row r="534" spans="1:84" s="17" customFormat="1" ht="12.75">
      <c r="A534" s="1" t="str">
        <f t="shared" si="15"/>
        <v>MARC-Flint-00</v>
      </c>
      <c r="B534" s="17" t="s">
        <v>781</v>
      </c>
      <c r="C534" s="20" t="s">
        <v>913</v>
      </c>
      <c r="D534" s="17" t="s">
        <v>782</v>
      </c>
      <c r="E534" s="18" t="s">
        <v>783</v>
      </c>
      <c r="F534" s="118"/>
      <c r="G534" s="18" t="s">
        <v>900</v>
      </c>
      <c r="H534" s="48" t="s">
        <v>1010</v>
      </c>
      <c r="I534" s="18"/>
      <c r="J534" s="143">
        <v>350112</v>
      </c>
      <c r="K534" s="17">
        <v>360112</v>
      </c>
      <c r="L534" s="4">
        <f>(12*(QUOTIENT(K534,10000)-31))+MOD(QUOTIENT(K534,100),100)+MOD(K534,100)-1</f>
        <v>72</v>
      </c>
      <c r="M534" s="1">
        <f t="shared" si="16"/>
        <v>3612</v>
      </c>
      <c r="W534" s="56"/>
      <c r="AI534" s="70"/>
      <c r="AU534" s="70"/>
      <c r="BG534" s="70"/>
      <c r="BH534" s="92" t="s">
        <v>784</v>
      </c>
      <c r="BI534" s="92"/>
      <c r="BJ534" s="92"/>
      <c r="BK534" s="92"/>
      <c r="BL534" s="92"/>
      <c r="BM534" s="92"/>
      <c r="BN534" s="92"/>
      <c r="BO534" s="92"/>
      <c r="BP534" s="92"/>
      <c r="BQ534" s="92"/>
      <c r="BR534" s="92"/>
      <c r="BS534" s="93"/>
      <c r="CE534" s="70"/>
      <c r="CF534" s="137"/>
    </row>
    <row r="535" spans="1:84" s="17" customFormat="1" ht="12.75">
      <c r="A535" s="1" t="str">
        <f t="shared" si="15"/>
        <v>FRENDEN-Flint-00</v>
      </c>
      <c r="B535" s="17" t="s">
        <v>785</v>
      </c>
      <c r="C535" s="20" t="s">
        <v>913</v>
      </c>
      <c r="D535" s="17" t="s">
        <v>786</v>
      </c>
      <c r="E535" s="18" t="s">
        <v>787</v>
      </c>
      <c r="F535" s="118"/>
      <c r="G535" s="18" t="s">
        <v>915</v>
      </c>
      <c r="H535" s="48" t="s">
        <v>1010</v>
      </c>
      <c r="I535" s="18"/>
      <c r="J535" s="143">
        <v>350112</v>
      </c>
      <c r="K535" s="17">
        <v>360112</v>
      </c>
      <c r="L535" s="4">
        <f>(12*(QUOTIENT(K535,10000)-31))+MOD(QUOTIENT(K535,100),100)+MOD(K535,100)-1</f>
        <v>72</v>
      </c>
      <c r="M535" s="1">
        <f t="shared" si="16"/>
        <v>3612</v>
      </c>
      <c r="W535" s="56"/>
      <c r="AI535" s="70"/>
      <c r="AU535" s="70"/>
      <c r="BG535" s="70"/>
      <c r="BH535" s="92" t="s">
        <v>788</v>
      </c>
      <c r="BI535" s="92"/>
      <c r="BJ535" s="92"/>
      <c r="BK535" s="92"/>
      <c r="BL535" s="92"/>
      <c r="BM535" s="92"/>
      <c r="BN535" s="92"/>
      <c r="BO535" s="92"/>
      <c r="BP535" s="92"/>
      <c r="BQ535" s="92"/>
      <c r="BR535" s="92"/>
      <c r="BS535" s="93"/>
      <c r="CE535" s="70"/>
      <c r="CF535" s="137"/>
    </row>
    <row r="536" spans="1:84" s="17" customFormat="1" ht="12.75">
      <c r="A536" s="1" t="str">
        <f t="shared" si="15"/>
        <v>NAVADV-Flint-00</v>
      </c>
      <c r="B536" s="17" t="s">
        <v>789</v>
      </c>
      <c r="C536" s="20" t="s">
        <v>913</v>
      </c>
      <c r="D536" s="17" t="s">
        <v>790</v>
      </c>
      <c r="E536" s="18" t="s">
        <v>791</v>
      </c>
      <c r="F536" s="118"/>
      <c r="G536" s="18" t="s">
        <v>901</v>
      </c>
      <c r="H536" s="48" t="s">
        <v>1010</v>
      </c>
      <c r="I536" s="18"/>
      <c r="J536" s="143">
        <v>360112</v>
      </c>
      <c r="K536" s="17">
        <v>360112</v>
      </c>
      <c r="L536" s="4">
        <f>(12*(QUOTIENT(K536,10000)-31))+MOD(QUOTIENT(K536,100),100)+MOD(K536,100)-1</f>
        <v>72</v>
      </c>
      <c r="M536" s="1">
        <f t="shared" si="16"/>
        <v>3612</v>
      </c>
      <c r="W536" s="56"/>
      <c r="AI536" s="70"/>
      <c r="AU536" s="70"/>
      <c r="BG536" s="70"/>
      <c r="BH536" s="92" t="s">
        <v>792</v>
      </c>
      <c r="BI536" s="92"/>
      <c r="BJ536" s="92"/>
      <c r="BK536" s="92"/>
      <c r="BL536" s="92"/>
      <c r="BM536" s="92"/>
      <c r="BN536" s="92"/>
      <c r="BO536" s="92"/>
      <c r="BP536" s="92"/>
      <c r="BQ536" s="92"/>
      <c r="BR536" s="92"/>
      <c r="BS536" s="93"/>
      <c r="CE536" s="70"/>
      <c r="CF536" s="137"/>
    </row>
    <row r="538" spans="1:84" s="17" customFormat="1" ht="12.75">
      <c r="A538" s="36" t="s">
        <v>9</v>
      </c>
      <c r="C538" s="20"/>
      <c r="E538" s="18"/>
      <c r="F538" s="118"/>
      <c r="G538" s="18"/>
      <c r="H538" s="49"/>
      <c r="I538" s="18"/>
      <c r="J538" s="143"/>
      <c r="L538" s="4"/>
      <c r="M538" s="1"/>
      <c r="W538" s="56"/>
      <c r="AI538" s="70"/>
      <c r="AU538" s="70"/>
      <c r="BG538" s="77"/>
      <c r="BH538" s="28"/>
      <c r="BI538" s="28"/>
      <c r="BJ538" s="28"/>
      <c r="BK538" s="28"/>
      <c r="BL538" s="28"/>
      <c r="BM538" s="28"/>
      <c r="BN538" s="28"/>
      <c r="BO538" s="28"/>
      <c r="BP538" s="28"/>
      <c r="BQ538" s="28"/>
      <c r="BR538" s="28"/>
      <c r="BS538" s="77"/>
      <c r="BT538" s="28"/>
      <c r="BU538" s="28"/>
      <c r="BV538" s="28"/>
      <c r="BW538" s="28"/>
      <c r="CE538" s="70"/>
      <c r="CF538" s="137"/>
    </row>
    <row r="539" spans="2:52" ht="12.75">
      <c r="B539" s="20" t="s">
        <v>741</v>
      </c>
      <c r="D539" s="20" t="s">
        <v>742</v>
      </c>
      <c r="E539" s="21" t="s">
        <v>51</v>
      </c>
      <c r="J539" s="139">
        <v>330201</v>
      </c>
      <c r="K539" s="4">
        <v>340303</v>
      </c>
      <c r="AK539" s="23"/>
      <c r="AL539" s="25"/>
      <c r="AM539" s="25"/>
      <c r="AN539" s="25"/>
      <c r="AO539" s="25"/>
      <c r="AP539" s="25"/>
      <c r="AQ539" s="25"/>
      <c r="AR539" s="25"/>
      <c r="AS539" s="25"/>
      <c r="AT539" s="25"/>
      <c r="AU539" s="64"/>
      <c r="AV539" s="25"/>
      <c r="AW539" s="25"/>
      <c r="AX539" s="41"/>
      <c r="AY539" s="41"/>
      <c r="AZ539" s="41"/>
    </row>
    <row r="541" spans="2:55" ht="12.75">
      <c r="B541" s="5"/>
      <c r="C541" s="20"/>
      <c r="D541" s="20"/>
      <c r="E541" s="21"/>
      <c r="F541" s="114"/>
      <c r="G541" s="33"/>
      <c r="H541" s="50"/>
      <c r="AP541" s="11"/>
      <c r="AQ541" s="11"/>
      <c r="AR541" s="11"/>
      <c r="AS541" s="11"/>
      <c r="AT541" s="11"/>
      <c r="AU541" s="66"/>
      <c r="AV541" s="11"/>
      <c r="AW541" s="11"/>
      <c r="AX541" s="11"/>
      <c r="AY541" s="11"/>
      <c r="AZ541" s="11"/>
      <c r="BA541" s="11"/>
      <c r="BB541" s="11"/>
      <c r="BC541" s="11"/>
    </row>
    <row r="542" spans="1:55" ht="12.75">
      <c r="A542" s="101" t="s">
        <v>1280</v>
      </c>
      <c r="B542" s="5"/>
      <c r="C542" s="20"/>
      <c r="D542" s="20"/>
      <c r="E542" s="21"/>
      <c r="F542" s="114"/>
      <c r="G542" s="33"/>
      <c r="H542" s="50"/>
      <c r="AP542" s="11"/>
      <c r="AQ542" s="11"/>
      <c r="AR542" s="11"/>
      <c r="AS542" s="11"/>
      <c r="AT542" s="11"/>
      <c r="AU542" s="66"/>
      <c r="AV542" s="11"/>
      <c r="AW542" s="11"/>
      <c r="AX542" s="11"/>
      <c r="AY542" s="11"/>
      <c r="AZ542" s="11"/>
      <c r="BA542" s="11"/>
      <c r="BB542" s="11"/>
      <c r="BC542" s="11"/>
    </row>
    <row r="543" spans="1:55" ht="12.75">
      <c r="A543" s="106" t="s">
        <v>1281</v>
      </c>
      <c r="B543" s="5"/>
      <c r="C543" s="20"/>
      <c r="D543" s="20"/>
      <c r="E543" s="21"/>
      <c r="F543" s="114"/>
      <c r="G543" s="33"/>
      <c r="H543" s="50"/>
      <c r="AP543" s="11"/>
      <c r="AQ543" s="11"/>
      <c r="AR543" s="11"/>
      <c r="AS543" s="11"/>
      <c r="AT543" s="11"/>
      <c r="AU543" s="66"/>
      <c r="AV543" s="11"/>
      <c r="AW543" s="11"/>
      <c r="AX543" s="11"/>
      <c r="AY543" s="11"/>
      <c r="AZ543" s="11"/>
      <c r="BA543" s="11"/>
      <c r="BB543" s="11"/>
      <c r="BC543" s="11"/>
    </row>
    <row r="544" spans="1:55" ht="12.75">
      <c r="A544" s="106" t="s">
        <v>1282</v>
      </c>
      <c r="B544" s="5"/>
      <c r="C544" s="20"/>
      <c r="D544" s="20"/>
      <c r="E544" s="21"/>
      <c r="F544" s="114"/>
      <c r="G544" s="33"/>
      <c r="H544" s="50"/>
      <c r="AP544" s="11"/>
      <c r="AQ544" s="11"/>
      <c r="AR544" s="11"/>
      <c r="AS544" s="11"/>
      <c r="AT544" s="11"/>
      <c r="AU544" s="66"/>
      <c r="AV544" s="11"/>
      <c r="AW544" s="11"/>
      <c r="AX544" s="11"/>
      <c r="AY544" s="11"/>
      <c r="AZ544" s="11"/>
      <c r="BA544" s="11"/>
      <c r="BB544" s="11"/>
      <c r="BC544" s="11"/>
    </row>
    <row r="545" spans="1:55" ht="12.75">
      <c r="A545" s="106" t="s">
        <v>1283</v>
      </c>
      <c r="B545" s="5"/>
      <c r="C545" s="20"/>
      <c r="D545" s="20"/>
      <c r="E545" s="21"/>
      <c r="F545" s="114"/>
      <c r="G545" s="33"/>
      <c r="H545" s="50"/>
      <c r="AP545" s="11"/>
      <c r="AQ545" s="11"/>
      <c r="AR545" s="11"/>
      <c r="AS545" s="11"/>
      <c r="AT545" s="11"/>
      <c r="AU545" s="66"/>
      <c r="AV545" s="11"/>
      <c r="AW545" s="11"/>
      <c r="AX545" s="11"/>
      <c r="AY545" s="11"/>
      <c r="AZ545" s="11"/>
      <c r="BA545" s="11"/>
      <c r="BB545" s="11"/>
      <c r="BC545" s="11"/>
    </row>
    <row r="546" spans="1:55" ht="12.75">
      <c r="A546" s="106" t="s">
        <v>1284</v>
      </c>
      <c r="B546" s="5"/>
      <c r="C546" s="20"/>
      <c r="D546" s="20"/>
      <c r="E546" s="21"/>
      <c r="F546" s="114"/>
      <c r="G546" s="33"/>
      <c r="H546" s="50"/>
      <c r="AP546" s="11"/>
      <c r="AQ546" s="11"/>
      <c r="AR546" s="11"/>
      <c r="AS546" s="11"/>
      <c r="AT546" s="11"/>
      <c r="AU546" s="66"/>
      <c r="AV546" s="11"/>
      <c r="AW546" s="11"/>
      <c r="AX546" s="11"/>
      <c r="AY546" s="11"/>
      <c r="AZ546" s="11"/>
      <c r="BA546" s="11"/>
      <c r="BB546" s="11"/>
      <c r="BC546" s="11"/>
    </row>
    <row r="547" spans="1:55" ht="12.75">
      <c r="A547" s="106" t="s">
        <v>1285</v>
      </c>
      <c r="B547" s="5"/>
      <c r="C547" s="20"/>
      <c r="D547" s="20"/>
      <c r="E547" s="21"/>
      <c r="F547" s="114"/>
      <c r="G547" s="33"/>
      <c r="H547" s="50"/>
      <c r="AP547" s="11"/>
      <c r="AQ547" s="11"/>
      <c r="AR547" s="11"/>
      <c r="AS547" s="11"/>
      <c r="AT547" s="11"/>
      <c r="AU547" s="66"/>
      <c r="AV547" s="11"/>
      <c r="AW547" s="11"/>
      <c r="AX547" s="11"/>
      <c r="AY547" s="11"/>
      <c r="AZ547" s="11"/>
      <c r="BA547" s="11"/>
      <c r="BB547" s="11"/>
      <c r="BC547" s="11"/>
    </row>
    <row r="549" ht="12.75">
      <c r="A549" s="20" t="s">
        <v>1097</v>
      </c>
    </row>
    <row r="550" spans="1:6" ht="12.75">
      <c r="A550" s="20" t="s">
        <v>1098</v>
      </c>
      <c r="E550" s="21"/>
      <c r="F550" s="114"/>
    </row>
    <row r="551" spans="1:6" ht="12.75">
      <c r="A551" s="20"/>
      <c r="E551" s="21"/>
      <c r="F551" s="114"/>
    </row>
    <row r="552" spans="1:6" ht="12.75">
      <c r="A552" s="20" t="s">
        <v>93</v>
      </c>
      <c r="E552" s="21"/>
      <c r="F552" s="114"/>
    </row>
    <row r="553" spans="1:6" ht="12.75">
      <c r="A553" s="20" t="s">
        <v>94</v>
      </c>
      <c r="E553" s="21"/>
      <c r="F553" s="114"/>
    </row>
    <row r="554" spans="1:6" ht="12.75">
      <c r="A554" s="20"/>
      <c r="E554" s="21"/>
      <c r="F554" s="114"/>
    </row>
    <row r="555" ht="12.75">
      <c r="A555" s="5" t="s">
        <v>1093</v>
      </c>
    </row>
    <row r="556" ht="12.75">
      <c r="A556" s="95" t="s">
        <v>1094</v>
      </c>
    </row>
    <row r="557" spans="1:2" ht="25.5">
      <c r="A557" s="94" t="s">
        <v>1102</v>
      </c>
      <c r="B557" s="11"/>
    </row>
    <row r="558" spans="1:2" ht="12.75">
      <c r="A558" s="98" t="s">
        <v>1096</v>
      </c>
      <c r="B558" s="11"/>
    </row>
    <row r="559" ht="12.75">
      <c r="A559" s="96" t="s">
        <v>1095</v>
      </c>
    </row>
    <row r="560" ht="12.75">
      <c r="A560" s="97" t="s">
        <v>1103</v>
      </c>
    </row>
    <row r="561" ht="25.5">
      <c r="A561" s="99" t="s">
        <v>1104</v>
      </c>
    </row>
    <row r="563" spans="1:84" s="4" customFormat="1" ht="12.75" hidden="1">
      <c r="A563" s="1" t="str">
        <f>TRIM(G563)&amp;"-"&amp;B563&amp;"-"&amp;H563</f>
        <v>???-Robison-</v>
      </c>
      <c r="B563" s="4" t="s">
        <v>620</v>
      </c>
      <c r="C563" s="20" t="s">
        <v>1231</v>
      </c>
      <c r="D563" s="4" t="s">
        <v>621</v>
      </c>
      <c r="E563" s="3" t="s">
        <v>813</v>
      </c>
      <c r="F563" s="117"/>
      <c r="G563" s="3" t="s">
        <v>591</v>
      </c>
      <c r="H563" s="50"/>
      <c r="I563" s="3"/>
      <c r="J563" s="139">
        <v>330601</v>
      </c>
      <c r="K563" s="4">
        <v>330601</v>
      </c>
      <c r="L563" s="4">
        <f>(12*(QUOTIENT(K563,10000)-31))+MOD(QUOTIENT(K563,100),100)+MOD(K563,100)-1</f>
        <v>30</v>
      </c>
      <c r="M563" s="1">
        <f>INT(K563/100)+(100*INT((MOD(K563,100)-1)/12))+MOD(MOD(K563,100)-1,12)</f>
        <v>3306</v>
      </c>
      <c r="W563" s="56"/>
      <c r="AI563" s="69"/>
      <c r="AO563" s="16"/>
      <c r="AU563" s="69"/>
      <c r="BG563" s="76"/>
      <c r="BH563" s="29"/>
      <c r="BI563" s="29"/>
      <c r="BJ563" s="29"/>
      <c r="BK563" s="29"/>
      <c r="BL563" s="29"/>
      <c r="BM563" s="29"/>
      <c r="BN563" s="29"/>
      <c r="BO563" s="29"/>
      <c r="BP563" s="29"/>
      <c r="BQ563" s="29"/>
      <c r="BR563" s="29"/>
      <c r="BS563" s="76"/>
      <c r="BT563" s="29"/>
      <c r="BU563" s="29"/>
      <c r="BV563" s="29"/>
      <c r="BW563" s="29"/>
      <c r="CE563" s="69"/>
      <c r="CF563" s="136"/>
    </row>
    <row r="564" spans="1:55" ht="12.75" hidden="1">
      <c r="A564" s="1" t="str">
        <f>TRIM(G564)&amp;"-"&amp;B564&amp;"-"&amp;H564</f>
        <v>???-Pedersen-</v>
      </c>
      <c r="B564" s="4" t="s">
        <v>823</v>
      </c>
      <c r="C564" s="20" t="s">
        <v>1231</v>
      </c>
      <c r="D564" s="20" t="s">
        <v>824</v>
      </c>
      <c r="E564" s="21" t="s">
        <v>825</v>
      </c>
      <c r="F564" s="114"/>
      <c r="G564" s="3" t="s">
        <v>591</v>
      </c>
      <c r="H564" s="50"/>
      <c r="J564" s="139">
        <v>330701</v>
      </c>
      <c r="K564" s="4">
        <v>340801</v>
      </c>
      <c r="L564" s="4">
        <f>(12*(QUOTIENT(K564,10000)-31))+MOD(QUOTIENT(K564,100),100)+MOD(K564,100)-1</f>
        <v>44</v>
      </c>
      <c r="M564" s="1">
        <f>INT(K564/100)+(100*INT((MOD(K564,100)-1)/12))+MOD(MOD(K564,100)-1,12)</f>
        <v>3408</v>
      </c>
      <c r="AP564" s="23"/>
      <c r="AQ564" s="25"/>
      <c r="AR564" s="25"/>
      <c r="AS564" s="25"/>
      <c r="AT564" s="25"/>
      <c r="AU564" s="64"/>
      <c r="AV564" s="25"/>
      <c r="AW564" s="25"/>
      <c r="AX564" s="25"/>
      <c r="AY564" s="25"/>
      <c r="AZ564" s="25"/>
      <c r="BA564" s="25"/>
      <c r="BB564" s="25"/>
      <c r="BC564" s="24"/>
    </row>
  </sheetData>
  <mergeCells count="9">
    <mergeCell ref="CR3:DC3"/>
    <mergeCell ref="CF3:CQ3"/>
    <mergeCell ref="O1:Q1"/>
    <mergeCell ref="BH3:BS3"/>
    <mergeCell ref="BT3:CE3"/>
    <mergeCell ref="N3:W3"/>
    <mergeCell ref="X3:AI3"/>
    <mergeCell ref="AJ3:AU3"/>
    <mergeCell ref="AV3:BG3"/>
  </mergeCells>
  <printOptions/>
  <pageMargins left="0.5" right="0.5" top="0.7875" bottom="0.7875" header="0.5" footer="0.5"/>
  <pageSetup fitToHeight="0" fitToWidth="1" horizontalDpi="300" verticalDpi="300" orientation="landscape" scale="46" r:id="rId1"/>
</worksheet>
</file>

<file path=xl/worksheets/sheet2.xml><?xml version="1.0" encoding="utf-8"?>
<worksheet xmlns="http://schemas.openxmlformats.org/spreadsheetml/2006/main" xmlns:r="http://schemas.openxmlformats.org/officeDocument/2006/relationships">
  <dimension ref="A1:E128"/>
  <sheetViews>
    <sheetView workbookViewId="0" topLeftCell="A101">
      <selection activeCell="C115" sqref="C115"/>
    </sheetView>
  </sheetViews>
  <sheetFormatPr defaultColWidth="9.140625" defaultRowHeight="12.75"/>
  <cols>
    <col min="1" max="1" width="17.28125" style="121" customWidth="1"/>
    <col min="2" max="2" width="119.28125" style="125" customWidth="1"/>
    <col min="3" max="16384" width="24.140625" style="122" customWidth="1"/>
  </cols>
  <sheetData>
    <row r="1" spans="1:2" s="120" customFormat="1" ht="12.75">
      <c r="A1" s="119" t="s">
        <v>793</v>
      </c>
      <c r="B1" s="124" t="s">
        <v>794</v>
      </c>
    </row>
    <row r="2" spans="1:2" ht="12.75">
      <c r="A2" s="121" t="s">
        <v>795</v>
      </c>
      <c r="B2" s="125" t="s">
        <v>796</v>
      </c>
    </row>
    <row r="3" spans="1:2" ht="12.75">
      <c r="A3" s="121" t="s">
        <v>797</v>
      </c>
      <c r="B3" s="125" t="s">
        <v>798</v>
      </c>
    </row>
    <row r="4" spans="1:2" ht="22.5">
      <c r="A4" s="121" t="s">
        <v>799</v>
      </c>
      <c r="B4" s="125" t="s">
        <v>1320</v>
      </c>
    </row>
    <row r="5" ht="12.75">
      <c r="B5" s="125" t="s">
        <v>1321</v>
      </c>
    </row>
    <row r="6" spans="1:2" ht="22.5">
      <c r="A6" s="121" t="s">
        <v>800</v>
      </c>
      <c r="B6" s="125" t="s">
        <v>801</v>
      </c>
    </row>
    <row r="7" spans="1:2" ht="12.75">
      <c r="A7" s="121" t="s">
        <v>802</v>
      </c>
      <c r="B7" s="125" t="s">
        <v>803</v>
      </c>
    </row>
    <row r="8" spans="1:2" ht="12.75">
      <c r="A8" s="123" t="s">
        <v>827</v>
      </c>
      <c r="B8" s="125" t="s">
        <v>859</v>
      </c>
    </row>
    <row r="9" spans="1:2" ht="12.75">
      <c r="A9" s="123" t="s">
        <v>828</v>
      </c>
      <c r="B9" s="125" t="s">
        <v>829</v>
      </c>
    </row>
    <row r="10" spans="1:2" ht="12.75">
      <c r="A10" s="123" t="s">
        <v>830</v>
      </c>
      <c r="B10" s="125" t="s">
        <v>831</v>
      </c>
    </row>
    <row r="11" spans="1:2" ht="12.75">
      <c r="A11" s="123" t="s">
        <v>832</v>
      </c>
      <c r="B11" s="125" t="s">
        <v>833</v>
      </c>
    </row>
    <row r="12" spans="1:2" ht="12.75">
      <c r="A12" s="123" t="s">
        <v>834</v>
      </c>
      <c r="B12" s="125" t="s">
        <v>835</v>
      </c>
    </row>
    <row r="13" spans="1:2" ht="12.75">
      <c r="A13" s="123" t="s">
        <v>836</v>
      </c>
      <c r="B13" s="125" t="s">
        <v>837</v>
      </c>
    </row>
    <row r="14" spans="1:2" ht="12.75">
      <c r="A14" s="123" t="s">
        <v>838</v>
      </c>
      <c r="B14" s="125" t="s">
        <v>839</v>
      </c>
    </row>
    <row r="15" spans="1:2" ht="12.75">
      <c r="A15" s="123" t="s">
        <v>840</v>
      </c>
      <c r="B15" s="125" t="s">
        <v>841</v>
      </c>
    </row>
    <row r="16" spans="1:2" ht="12.75">
      <c r="A16" s="123" t="s">
        <v>842</v>
      </c>
      <c r="B16" s="125" t="s">
        <v>831</v>
      </c>
    </row>
    <row r="17" spans="1:2" ht="12.75">
      <c r="A17" s="123" t="s">
        <v>843</v>
      </c>
      <c r="B17" s="125" t="s">
        <v>844</v>
      </c>
    </row>
    <row r="18" spans="1:2" ht="12.75">
      <c r="A18" s="123" t="s">
        <v>845</v>
      </c>
      <c r="B18" s="125" t="s">
        <v>846</v>
      </c>
    </row>
    <row r="19" spans="1:2" ht="25.5">
      <c r="A19" s="123" t="s">
        <v>847</v>
      </c>
      <c r="B19" s="125" t="s">
        <v>848</v>
      </c>
    </row>
    <row r="20" spans="1:2" ht="12.75">
      <c r="A20" s="123" t="s">
        <v>849</v>
      </c>
      <c r="B20" s="125" t="s">
        <v>850</v>
      </c>
    </row>
    <row r="21" spans="1:2" ht="12.75">
      <c r="A21" s="123" t="s">
        <v>851</v>
      </c>
      <c r="B21" s="125" t="s">
        <v>852</v>
      </c>
    </row>
    <row r="22" spans="1:2" ht="12.75">
      <c r="A22" s="123" t="s">
        <v>853</v>
      </c>
      <c r="B22" s="125" t="s">
        <v>831</v>
      </c>
    </row>
    <row r="23" spans="1:2" ht="12.75">
      <c r="A23" s="123" t="s">
        <v>854</v>
      </c>
      <c r="B23" s="125" t="s">
        <v>831</v>
      </c>
    </row>
    <row r="24" spans="1:2" ht="12.75">
      <c r="A24" s="123" t="s">
        <v>855</v>
      </c>
      <c r="B24" s="125" t="s">
        <v>856</v>
      </c>
    </row>
    <row r="25" spans="1:2" ht="12.75">
      <c r="A25" s="123" t="s">
        <v>857</v>
      </c>
      <c r="B25" s="125" t="s">
        <v>858</v>
      </c>
    </row>
    <row r="26" spans="1:2" ht="12.75">
      <c r="A26" s="123" t="s">
        <v>860</v>
      </c>
      <c r="B26" s="125" t="s">
        <v>861</v>
      </c>
    </row>
    <row r="27" spans="1:2" ht="12.75">
      <c r="A27" s="123" t="s">
        <v>862</v>
      </c>
      <c r="B27" s="125" t="s">
        <v>863</v>
      </c>
    </row>
    <row r="28" spans="1:2" ht="12.75">
      <c r="A28" s="123" t="s">
        <v>903</v>
      </c>
      <c r="B28" s="125" t="s">
        <v>904</v>
      </c>
    </row>
    <row r="29" spans="1:2" ht="22.5">
      <c r="A29" s="123" t="s">
        <v>905</v>
      </c>
      <c r="B29" s="125" t="s">
        <v>906</v>
      </c>
    </row>
    <row r="30" spans="1:2" ht="12.75">
      <c r="A30" s="123" t="s">
        <v>907</v>
      </c>
      <c r="B30" s="125" t="s">
        <v>908</v>
      </c>
    </row>
    <row r="31" spans="1:2" ht="22.5">
      <c r="A31" s="123" t="s">
        <v>909</v>
      </c>
      <c r="B31" s="125" t="s">
        <v>910</v>
      </c>
    </row>
    <row r="32" spans="1:2" ht="12.75">
      <c r="A32" s="123" t="s">
        <v>916</v>
      </c>
      <c r="B32" s="125" t="s">
        <v>917</v>
      </c>
    </row>
    <row r="33" spans="1:2" ht="12.75">
      <c r="A33" s="123" t="s">
        <v>919</v>
      </c>
      <c r="B33" s="125" t="s">
        <v>920</v>
      </c>
    </row>
    <row r="34" spans="1:2" ht="22.5">
      <c r="A34" s="123" t="s">
        <v>935</v>
      </c>
      <c r="B34" s="125" t="s">
        <v>1323</v>
      </c>
    </row>
    <row r="35" spans="1:2" ht="12.75">
      <c r="A35" s="121" t="s">
        <v>1035</v>
      </c>
      <c r="B35" s="126" t="s">
        <v>1029</v>
      </c>
    </row>
    <row r="36" spans="1:2" ht="12.75">
      <c r="A36" s="121" t="s">
        <v>1036</v>
      </c>
      <c r="B36" s="126" t="s">
        <v>1024</v>
      </c>
    </row>
    <row r="37" spans="1:2" ht="12.75">
      <c r="A37" s="121" t="s">
        <v>1037</v>
      </c>
      <c r="B37" s="126" t="s">
        <v>1023</v>
      </c>
    </row>
    <row r="38" spans="1:2" ht="12.75">
      <c r="A38" s="121" t="s">
        <v>1038</v>
      </c>
      <c r="B38" s="126" t="s">
        <v>1011</v>
      </c>
    </row>
    <row r="39" spans="1:2" ht="12.75">
      <c r="A39" s="121" t="s">
        <v>1039</v>
      </c>
      <c r="B39" s="126" t="s">
        <v>957</v>
      </c>
    </row>
    <row r="40" spans="1:2" ht="12.75">
      <c r="A40" s="121" t="s">
        <v>1040</v>
      </c>
      <c r="B40" s="126" t="s">
        <v>1011</v>
      </c>
    </row>
    <row r="41" spans="1:2" ht="12.75">
      <c r="A41" s="121" t="s">
        <v>1041</v>
      </c>
      <c r="B41" s="126" t="s">
        <v>1017</v>
      </c>
    </row>
    <row r="42" spans="1:2" ht="12.75">
      <c r="A42" s="121" t="s">
        <v>1042</v>
      </c>
      <c r="B42" s="126" t="s">
        <v>1019</v>
      </c>
    </row>
    <row r="43" spans="1:2" ht="12.75">
      <c r="A43" s="121" t="s">
        <v>1043</v>
      </c>
      <c r="B43" s="126" t="s">
        <v>1013</v>
      </c>
    </row>
    <row r="44" spans="1:2" ht="12.75">
      <c r="A44" s="121" t="s">
        <v>1044</v>
      </c>
      <c r="B44" s="126" t="s">
        <v>1034</v>
      </c>
    </row>
    <row r="45" spans="1:2" ht="12.75">
      <c r="A45" s="121" t="s">
        <v>1045</v>
      </c>
      <c r="B45" s="126" t="s">
        <v>954</v>
      </c>
    </row>
    <row r="46" spans="1:2" ht="12.75">
      <c r="A46" s="121" t="s">
        <v>1046</v>
      </c>
      <c r="B46" s="126" t="s">
        <v>1011</v>
      </c>
    </row>
    <row r="47" spans="1:2" ht="12.75">
      <c r="A47" s="121" t="s">
        <v>1047</v>
      </c>
      <c r="B47" s="126" t="s">
        <v>959</v>
      </c>
    </row>
    <row r="48" spans="1:2" ht="12.75">
      <c r="A48" s="121" t="s">
        <v>1048</v>
      </c>
      <c r="B48" s="126" t="s">
        <v>1011</v>
      </c>
    </row>
    <row r="49" spans="1:2" ht="12.75">
      <c r="A49" s="121" t="s">
        <v>1049</v>
      </c>
      <c r="B49" s="126" t="s">
        <v>962</v>
      </c>
    </row>
    <row r="50" spans="1:2" ht="12.75">
      <c r="A50" s="121" t="s">
        <v>1050</v>
      </c>
      <c r="B50" s="126" t="s">
        <v>962</v>
      </c>
    </row>
    <row r="51" spans="1:2" ht="12.75">
      <c r="A51" s="121" t="s">
        <v>1051</v>
      </c>
      <c r="B51" s="126" t="s">
        <v>966</v>
      </c>
    </row>
    <row r="52" spans="1:2" ht="12.75">
      <c r="A52" s="121" t="s">
        <v>1052</v>
      </c>
      <c r="B52" s="126" t="s">
        <v>1011</v>
      </c>
    </row>
    <row r="53" spans="1:2" ht="12.75">
      <c r="A53" s="121" t="s">
        <v>1053</v>
      </c>
      <c r="B53" s="126" t="s">
        <v>969</v>
      </c>
    </row>
    <row r="54" spans="1:2" ht="12.75">
      <c r="A54" s="121" t="s">
        <v>1054</v>
      </c>
      <c r="B54" s="126" t="s">
        <v>1011</v>
      </c>
    </row>
    <row r="55" spans="1:2" ht="12.75">
      <c r="A55" s="121" t="s">
        <v>1055</v>
      </c>
      <c r="B55" s="126" t="s">
        <v>1015</v>
      </c>
    </row>
    <row r="56" spans="1:2" ht="12.75">
      <c r="A56" s="121" t="s">
        <v>1056</v>
      </c>
      <c r="B56" s="126" t="s">
        <v>1011</v>
      </c>
    </row>
    <row r="57" spans="1:2" ht="12.75">
      <c r="A57" s="121" t="s">
        <v>1057</v>
      </c>
      <c r="B57" s="126" t="s">
        <v>1018</v>
      </c>
    </row>
    <row r="58" spans="1:2" ht="12.75">
      <c r="A58" s="121" t="s">
        <v>1058</v>
      </c>
      <c r="B58" s="126" t="s">
        <v>1030</v>
      </c>
    </row>
    <row r="59" spans="1:2" ht="12.75">
      <c r="A59" s="121" t="s">
        <v>1059</v>
      </c>
      <c r="B59" s="126" t="s">
        <v>1014</v>
      </c>
    </row>
    <row r="60" spans="1:2" ht="12.75">
      <c r="A60" s="121" t="s">
        <v>1060</v>
      </c>
      <c r="B60" s="126" t="s">
        <v>1016</v>
      </c>
    </row>
    <row r="61" spans="1:2" ht="12.75">
      <c r="A61" s="121" t="s">
        <v>1061</v>
      </c>
      <c r="B61" s="126"/>
    </row>
    <row r="62" spans="1:2" ht="12.75">
      <c r="A62" s="123" t="s">
        <v>1083</v>
      </c>
      <c r="B62" s="125" t="s">
        <v>1084</v>
      </c>
    </row>
    <row r="63" spans="1:2" ht="12.75">
      <c r="A63" s="123" t="s">
        <v>1085</v>
      </c>
      <c r="B63" s="125" t="s">
        <v>1086</v>
      </c>
    </row>
    <row r="64" spans="1:2" ht="12.75">
      <c r="A64" s="123" t="s">
        <v>1087</v>
      </c>
      <c r="B64" s="125" t="s">
        <v>1011</v>
      </c>
    </row>
    <row r="65" spans="1:2" ht="12.75">
      <c r="A65" s="123" t="s">
        <v>1088</v>
      </c>
      <c r="B65" s="125" t="s">
        <v>1089</v>
      </c>
    </row>
    <row r="66" spans="1:2" ht="12.75">
      <c r="A66" s="123" t="s">
        <v>1091</v>
      </c>
      <c r="B66" s="125" t="s">
        <v>1092</v>
      </c>
    </row>
    <row r="67" spans="1:2" ht="12.75">
      <c r="A67" s="123" t="s">
        <v>1099</v>
      </c>
      <c r="B67" s="125" t="s">
        <v>1100</v>
      </c>
    </row>
    <row r="68" spans="1:2" ht="12.75">
      <c r="A68" s="123" t="s">
        <v>1276</v>
      </c>
      <c r="B68" s="125" t="s">
        <v>418</v>
      </c>
    </row>
    <row r="69" spans="1:2" ht="25.5">
      <c r="A69" s="123" t="s">
        <v>1277</v>
      </c>
      <c r="B69" s="125" t="s">
        <v>56</v>
      </c>
    </row>
    <row r="70" spans="1:2" ht="25.5">
      <c r="A70" s="123" t="s">
        <v>57</v>
      </c>
      <c r="B70" s="125" t="s">
        <v>58</v>
      </c>
    </row>
    <row r="71" spans="1:2" ht="12.75">
      <c r="A71" s="123" t="s">
        <v>1278</v>
      </c>
      <c r="B71" s="125" t="s">
        <v>1279</v>
      </c>
    </row>
    <row r="72" spans="1:2" ht="12.75">
      <c r="A72" s="123" t="s">
        <v>1256</v>
      </c>
      <c r="B72" s="127" t="s">
        <v>1275</v>
      </c>
    </row>
    <row r="73" spans="1:4" ht="12.75">
      <c r="A73" s="123" t="s">
        <v>1286</v>
      </c>
      <c r="B73" s="128" t="s">
        <v>1289</v>
      </c>
      <c r="C73" s="107"/>
      <c r="D73" s="107"/>
    </row>
    <row r="74" spans="1:2" ht="12.75">
      <c r="A74" s="123" t="s">
        <v>1287</v>
      </c>
      <c r="B74" s="125" t="s">
        <v>1288</v>
      </c>
    </row>
    <row r="75" spans="1:2" ht="12.75">
      <c r="A75" s="121" t="s">
        <v>1313</v>
      </c>
      <c r="B75" s="125" t="s">
        <v>1312</v>
      </c>
    </row>
    <row r="76" spans="1:2" ht="12.75">
      <c r="A76" s="121" t="s">
        <v>1314</v>
      </c>
      <c r="B76" s="125" t="s">
        <v>1312</v>
      </c>
    </row>
    <row r="77" spans="1:2" ht="12.75">
      <c r="A77" s="121" t="s">
        <v>1315</v>
      </c>
      <c r="B77" s="125" t="s">
        <v>1312</v>
      </c>
    </row>
    <row r="78" spans="1:2" ht="15.75" customHeight="1">
      <c r="A78" s="121" t="s">
        <v>1316</v>
      </c>
      <c r="B78" s="125" t="s">
        <v>233</v>
      </c>
    </row>
    <row r="79" spans="1:2" ht="78.75">
      <c r="A79" s="121" t="s">
        <v>1317</v>
      </c>
      <c r="B79" s="125" t="s">
        <v>1322</v>
      </c>
    </row>
    <row r="80" spans="1:2" ht="12.75">
      <c r="A80" s="121" t="s">
        <v>1318</v>
      </c>
      <c r="B80" s="125" t="s">
        <v>1319</v>
      </c>
    </row>
    <row r="81" spans="1:2" ht="12.75">
      <c r="A81" s="1" t="s">
        <v>1326</v>
      </c>
      <c r="B81" s="125" t="s">
        <v>1327</v>
      </c>
    </row>
    <row r="82" spans="1:2" ht="12.75">
      <c r="A82" s="121" t="s">
        <v>1328</v>
      </c>
      <c r="B82" s="125" t="s">
        <v>1329</v>
      </c>
    </row>
    <row r="83" spans="1:2" ht="12.75">
      <c r="A83" s="123" t="s">
        <v>1343</v>
      </c>
      <c r="B83" s="20" t="s">
        <v>1342</v>
      </c>
    </row>
    <row r="84" spans="1:2" ht="12.75">
      <c r="A84" s="123" t="s">
        <v>1337</v>
      </c>
      <c r="B84" s="125" t="s">
        <v>1344</v>
      </c>
    </row>
    <row r="85" spans="1:2" ht="12.75">
      <c r="A85" s="123" t="s">
        <v>1345</v>
      </c>
      <c r="B85" s="125" t="s">
        <v>1346</v>
      </c>
    </row>
    <row r="86" spans="1:2" ht="12.75">
      <c r="A86" s="121" t="s">
        <v>25</v>
      </c>
      <c r="B86" s="125" t="s">
        <v>26</v>
      </c>
    </row>
    <row r="87" spans="1:2" ht="12.75">
      <c r="A87" s="121" t="s">
        <v>27</v>
      </c>
      <c r="B87" s="125" t="s">
        <v>28</v>
      </c>
    </row>
    <row r="88" spans="1:2" ht="12.75">
      <c r="A88" s="121" t="s">
        <v>30</v>
      </c>
      <c r="B88" s="125" t="s">
        <v>29</v>
      </c>
    </row>
    <row r="89" spans="1:2" ht="12.75">
      <c r="A89" s="121" t="s">
        <v>49</v>
      </c>
      <c r="B89" s="125" t="s">
        <v>50</v>
      </c>
    </row>
    <row r="90" spans="1:2" ht="12.75">
      <c r="A90" s="123" t="s">
        <v>59</v>
      </c>
      <c r="B90" s="125" t="s">
        <v>60</v>
      </c>
    </row>
    <row r="91" spans="1:2" ht="12.75">
      <c r="A91" s="123" t="s">
        <v>87</v>
      </c>
      <c r="B91" s="125" t="s">
        <v>90</v>
      </c>
    </row>
    <row r="92" spans="1:5" ht="12.75" customHeight="1">
      <c r="A92" s="123" t="s">
        <v>88</v>
      </c>
      <c r="B92" s="194" t="s">
        <v>89</v>
      </c>
      <c r="C92" s="195"/>
      <c r="D92" s="195"/>
      <c r="E92" s="195"/>
    </row>
    <row r="93" spans="1:5" ht="12.75" customHeight="1">
      <c r="A93" s="123" t="s">
        <v>91</v>
      </c>
      <c r="B93" s="194" t="s">
        <v>92</v>
      </c>
      <c r="C93" s="195"/>
      <c r="D93" s="195"/>
      <c r="E93" s="195"/>
    </row>
    <row r="94" spans="1:2" ht="12.75">
      <c r="A94" s="123" t="s">
        <v>95</v>
      </c>
      <c r="B94" s="125" t="s">
        <v>96</v>
      </c>
    </row>
    <row r="95" spans="1:2" ht="12.75">
      <c r="A95" s="121" t="s">
        <v>108</v>
      </c>
      <c r="B95" s="125" t="s">
        <v>109</v>
      </c>
    </row>
    <row r="96" spans="1:2" ht="12.75">
      <c r="A96" s="121" t="s">
        <v>111</v>
      </c>
      <c r="B96" s="125" t="s">
        <v>110</v>
      </c>
    </row>
    <row r="97" spans="1:2" ht="12.75">
      <c r="A97" s="121" t="s">
        <v>111</v>
      </c>
      <c r="B97" s="125" t="s">
        <v>112</v>
      </c>
    </row>
    <row r="98" spans="1:2" ht="12.75">
      <c r="A98" s="121" t="s">
        <v>126</v>
      </c>
      <c r="B98" s="125" t="s">
        <v>127</v>
      </c>
    </row>
    <row r="99" spans="1:2" ht="22.5">
      <c r="A99" s="121" t="s">
        <v>140</v>
      </c>
      <c r="B99" s="125" t="s">
        <v>141</v>
      </c>
    </row>
    <row r="100" spans="1:2" ht="12.75">
      <c r="A100" s="121" t="s">
        <v>142</v>
      </c>
      <c r="B100" s="125" t="s">
        <v>143</v>
      </c>
    </row>
    <row r="101" spans="1:2" ht="12.75">
      <c r="A101" s="123" t="s">
        <v>155</v>
      </c>
      <c r="B101" s="125" t="s">
        <v>156</v>
      </c>
    </row>
    <row r="102" spans="1:2" ht="12.75">
      <c r="A102" s="121" t="s">
        <v>171</v>
      </c>
      <c r="B102" s="125" t="s">
        <v>172</v>
      </c>
    </row>
    <row r="103" spans="1:2" ht="12.75">
      <c r="A103" s="121" t="s">
        <v>173</v>
      </c>
      <c r="B103" s="125" t="s">
        <v>174</v>
      </c>
    </row>
    <row r="104" spans="1:2" ht="12.75">
      <c r="A104" s="121" t="s">
        <v>176</v>
      </c>
      <c r="B104" s="125" t="s">
        <v>177</v>
      </c>
    </row>
    <row r="105" spans="1:2" ht="12.75">
      <c r="A105" s="121" t="s">
        <v>178</v>
      </c>
      <c r="B105" s="125" t="s">
        <v>192</v>
      </c>
    </row>
    <row r="106" spans="1:2" ht="12.75">
      <c r="A106" s="121" t="s">
        <v>200</v>
      </c>
      <c r="B106" s="125" t="s">
        <v>201</v>
      </c>
    </row>
    <row r="107" spans="1:2" ht="12.75">
      <c r="A107" s="121" t="s">
        <v>230</v>
      </c>
      <c r="B107" s="125" t="s">
        <v>231</v>
      </c>
    </row>
    <row r="108" spans="1:2" ht="12.75">
      <c r="A108" s="121" t="s">
        <v>232</v>
      </c>
      <c r="B108" s="20" t="s">
        <v>229</v>
      </c>
    </row>
    <row r="109" spans="1:2" ht="12.75">
      <c r="A109" s="121" t="s">
        <v>234</v>
      </c>
      <c r="B109" s="125" t="s">
        <v>235</v>
      </c>
    </row>
    <row r="110" spans="1:2" ht="12.75">
      <c r="A110" s="121" t="s">
        <v>236</v>
      </c>
      <c r="B110" s="125" t="s">
        <v>237</v>
      </c>
    </row>
    <row r="111" spans="1:2" ht="12.75">
      <c r="A111" s="121" t="s">
        <v>274</v>
      </c>
      <c r="B111" s="125" t="s">
        <v>275</v>
      </c>
    </row>
    <row r="112" spans="1:2" ht="12.75">
      <c r="A112" s="121" t="s">
        <v>314</v>
      </c>
      <c r="B112" s="125" t="s">
        <v>315</v>
      </c>
    </row>
    <row r="113" spans="1:2" ht="12.75">
      <c r="A113" s="121" t="s">
        <v>317</v>
      </c>
      <c r="B113" s="125" t="s">
        <v>318</v>
      </c>
    </row>
    <row r="114" spans="1:2" ht="12.75">
      <c r="A114" s="121" t="s">
        <v>319</v>
      </c>
      <c r="B114" s="125" t="s">
        <v>320</v>
      </c>
    </row>
    <row r="115" spans="1:2" ht="12.75">
      <c r="A115" s="121" t="s">
        <v>179</v>
      </c>
      <c r="B115" s="125" t="s">
        <v>180</v>
      </c>
    </row>
    <row r="116" spans="1:2" ht="12.75">
      <c r="A116" s="121" t="s">
        <v>181</v>
      </c>
      <c r="B116" s="125" t="s">
        <v>182</v>
      </c>
    </row>
    <row r="117" spans="1:2" ht="12.75">
      <c r="A117" s="121" t="s">
        <v>183</v>
      </c>
      <c r="B117" s="125" t="s">
        <v>184</v>
      </c>
    </row>
    <row r="118" spans="1:2" ht="12.75">
      <c r="A118" s="121" t="s">
        <v>185</v>
      </c>
      <c r="B118" s="125" t="s">
        <v>186</v>
      </c>
    </row>
    <row r="119" spans="1:2" ht="12.75">
      <c r="A119" s="121" t="s">
        <v>187</v>
      </c>
      <c r="B119" s="125" t="s">
        <v>188</v>
      </c>
    </row>
    <row r="120" spans="1:2" ht="12.75">
      <c r="A120" s="121" t="s">
        <v>189</v>
      </c>
      <c r="B120" s="125" t="s">
        <v>190</v>
      </c>
    </row>
    <row r="121" ht="12.75">
      <c r="A121" s="121" t="s">
        <v>191</v>
      </c>
    </row>
    <row r="122" spans="1:2" ht="12.75">
      <c r="A122" s="121" t="s">
        <v>63</v>
      </c>
      <c r="B122" s="125" t="s">
        <v>64</v>
      </c>
    </row>
    <row r="123" spans="1:2" ht="12.75">
      <c r="A123" s="121" t="s">
        <v>65</v>
      </c>
      <c r="B123" s="125" t="s">
        <v>0</v>
      </c>
    </row>
    <row r="124" spans="1:2" ht="12.75">
      <c r="A124" s="121" t="s">
        <v>1</v>
      </c>
      <c r="B124" s="125" t="s">
        <v>2</v>
      </c>
    </row>
    <row r="125" spans="1:2" ht="12.75">
      <c r="A125" s="121" t="s">
        <v>1025</v>
      </c>
      <c r="B125" s="125" t="s">
        <v>1026</v>
      </c>
    </row>
    <row r="126" spans="1:2" ht="25.5">
      <c r="A126" s="123" t="s">
        <v>1027</v>
      </c>
      <c r="B126" s="125" t="s">
        <v>1028</v>
      </c>
    </row>
    <row r="127" spans="1:2" ht="12.75">
      <c r="A127" s="121" t="s">
        <v>449</v>
      </c>
      <c r="B127" s="125" t="s">
        <v>450</v>
      </c>
    </row>
    <row r="128" spans="1:2" ht="12.75">
      <c r="A128" s="121" t="s">
        <v>452</v>
      </c>
      <c r="B128" s="186" t="s">
        <v>451</v>
      </c>
    </row>
  </sheetData>
  <mergeCells count="2">
    <mergeCell ref="B92:E92"/>
    <mergeCell ref="B93:E93"/>
  </mergeCells>
  <printOptions/>
  <pageMargins left="0.7875" right="0.7875" top="0.7875" bottom="0.7875" header="0.5" footer="0.5"/>
  <pageSetup fitToHeight="0"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 Cooper</dc:creator>
  <cp:keywords/>
  <dc:description/>
  <cp:lastModifiedBy>Iver</cp:lastModifiedBy>
  <cp:lastPrinted>2009-10-13T03:37:30Z</cp:lastPrinted>
  <dcterms:created xsi:type="dcterms:W3CDTF">2006-03-07T03:43:19Z</dcterms:created>
  <dcterms:modified xsi:type="dcterms:W3CDTF">2015-03-31T13:28:53Z</dcterms:modified>
  <cp:category/>
  <cp:version/>
  <cp:contentType/>
  <cp:contentStatus/>
  <cp:revision>1</cp:revision>
</cp:coreProperties>
</file>