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405" windowWidth="27255" windowHeight="12060" activeTab="1"/>
  </bookViews>
  <sheets>
    <sheet name="Legend" sheetId="1" r:id="rId1"/>
    <sheet name="TimeFrames" sheetId="2" r:id="rId2"/>
    <sheet name="Notes" sheetId="3" r:id="rId3"/>
  </sheets>
  <definedNames/>
  <calcPr fullCalcOnLoad="1"/>
</workbook>
</file>

<file path=xl/comments2.xml><?xml version="1.0" encoding="utf-8"?>
<comments xmlns="http://schemas.openxmlformats.org/spreadsheetml/2006/main">
  <authors>
    <author>iver cooper</author>
  </authors>
  <commentList>
    <comment ref="E18" authorId="0">
      <text>
        <r>
          <rPr>
            <b/>
            <sz val="9"/>
            <rFont val="Tahoma"/>
            <family val="0"/>
          </rPr>
          <t>iver cooper:</t>
        </r>
        <r>
          <rPr>
            <sz val="9"/>
            <rFont val="Tahoma"/>
            <family val="0"/>
          </rPr>
          <t xml:space="preserve">
pllanning doc called it Violins in the Night</t>
        </r>
      </text>
    </comment>
    <comment ref="K848" authorId="0">
      <text>
        <r>
          <rPr>
            <b/>
            <sz val="9"/>
            <rFont val="Tahoma"/>
            <family val="0"/>
          </rPr>
          <t>iver cooper:</t>
        </r>
        <r>
          <rPr>
            <sz val="9"/>
            <rFont val="Tahoma"/>
            <family val="0"/>
          </rPr>
          <t xml:space="preserve">
rxxception to the no flashback rule because it was just 6 wks back</t>
        </r>
      </text>
    </comment>
    <comment ref="L116" authorId="0">
      <text>
        <r>
          <rPr>
            <b/>
            <sz val="9"/>
            <rFont val="Tahoma"/>
            <family val="0"/>
          </rPr>
          <t>iver cooper:</t>
        </r>
        <r>
          <rPr>
            <sz val="9"/>
            <rFont val="Tahoma"/>
            <family val="0"/>
          </rPr>
          <t xml:space="preserve">
"after the XMAS break" then "over the next month"</t>
        </r>
      </text>
    </comment>
    <comment ref="L898" authorId="0">
      <text>
        <r>
          <rPr>
            <b/>
            <sz val="9"/>
            <rFont val="Tahoma"/>
            <family val="0"/>
          </rPr>
          <t>iver cooper:</t>
        </r>
        <r>
          <rPr>
            <sz val="9"/>
            <rFont val="Tahoma"/>
            <family val="0"/>
          </rPr>
          <t xml:space="preserve">
death of Jo Ann Manning per grid is abt 1639</t>
        </r>
      </text>
    </comment>
    <comment ref="K591" authorId="0">
      <text>
        <r>
          <rPr>
            <b/>
            <sz val="9"/>
            <rFont val="Tahoma"/>
            <family val="0"/>
          </rPr>
          <t>iver cooper:</t>
        </r>
        <r>
          <rPr>
            <sz val="9"/>
            <rFont val="Tahoma"/>
            <family val="0"/>
          </rPr>
          <t xml:space="preserve">
Hercule Savinien (Cyrano de Bergerac), born 3/1619, is 16yo, and Jean-Baptiste Moliere, born 1/1622, is 13 yo, so story takes places in Mar-Dec. 35.</t>
        </r>
      </text>
    </comment>
    <comment ref="K829" authorId="0">
      <text>
        <r>
          <rPr>
            <b/>
            <sz val="9"/>
            <rFont val="Tahoma"/>
            <family val="0"/>
          </rPr>
          <t>iver cooper:</t>
        </r>
        <r>
          <rPr>
            <sz val="9"/>
            <rFont val="Tahoma"/>
            <family val="0"/>
          </rPr>
          <t xml:space="preserve">
It is about 5 yrs after RoF and Gaston (Crowned 5/36?) has been king for a few months
</t>
        </r>
      </text>
    </comment>
    <comment ref="K301" authorId="0">
      <text>
        <r>
          <rPr>
            <b/>
            <sz val="9"/>
            <rFont val="Tahoma"/>
            <family val="0"/>
          </rPr>
          <t>iver cooper:</t>
        </r>
        <r>
          <rPr>
            <sz val="9"/>
            <rFont val="Tahoma"/>
            <family val="0"/>
          </rPr>
          <t xml:space="preserve">
refers to arrest of Thomas Grey, son of Earl of Stanford, only 11 yo. He was born c1623. And before Wentworth imprisoned, as he is in 4/34.
</t>
        </r>
      </text>
    </comment>
    <comment ref="K520" authorId="0">
      <text>
        <r>
          <rPr>
            <b/>
            <sz val="9"/>
            <rFont val="Tahoma"/>
            <family val="0"/>
          </rPr>
          <t>iver cooper:</t>
        </r>
        <r>
          <rPr>
            <sz val="9"/>
            <rFont val="Tahoma"/>
            <family val="0"/>
          </rPr>
          <t xml:space="preserve">
"Starts two months or so after the end of the Bavarian Crisis and ends some time in 1636, probably late in the year." per author. Bavarian ends Oct. 34.</t>
        </r>
      </text>
    </comment>
    <comment ref="K675" authorId="0">
      <text>
        <r>
          <rPr>
            <b/>
            <sz val="9"/>
            <rFont val="Tahoma"/>
            <family val="0"/>
          </rPr>
          <t>iver cooper:</t>
        </r>
        <r>
          <rPr>
            <sz val="9"/>
            <rFont val="Tahoma"/>
            <family val="0"/>
          </rPr>
          <t xml:space="preserve">
conquest of Baghdad. Chap 30 in Saxon Uprising, set Jan. 36, refers to it as "just conquered". In Eastern Front, chap 20, set 8/35 Drugeth told Ottomans have mobilized to attack the Sultan. </t>
        </r>
      </text>
    </comment>
    <comment ref="N493" authorId="0">
      <text>
        <r>
          <rPr>
            <b/>
            <sz val="9"/>
            <rFont val="Tahoma"/>
            <family val="0"/>
          </rPr>
          <t>iver cooper:</t>
        </r>
        <r>
          <rPr>
            <sz val="9"/>
            <rFont val="Tahoma"/>
            <family val="0"/>
          </rPr>
          <t xml:space="preserve">
not counting epilogue a few months later</t>
        </r>
      </text>
    </comment>
    <comment ref="K642" authorId="0">
      <text>
        <r>
          <rPr>
            <b/>
            <sz val="9"/>
            <rFont val="Tahoma"/>
            <family val="0"/>
          </rPr>
          <t>iver cooper:</t>
        </r>
        <r>
          <rPr>
            <sz val="9"/>
            <rFont val="Tahoma"/>
            <family val="0"/>
          </rPr>
          <t xml:space="preserve">
During Krystalnacht, so much of it has to take place in June, 1635. There is also an early ref to "summer sun"</t>
        </r>
      </text>
    </comment>
    <comment ref="K697" authorId="0">
      <text>
        <r>
          <rPr>
            <b/>
            <sz val="9"/>
            <rFont val="Tahoma"/>
            <family val="0"/>
          </rPr>
          <t>iver cooper:</t>
        </r>
        <r>
          <rPr>
            <sz val="9"/>
            <rFont val="Tahoma"/>
            <family val="0"/>
          </rPr>
          <t xml:space="preserve">
in view of end date for part 2</t>
        </r>
      </text>
    </comment>
    <comment ref="K659" authorId="0">
      <text>
        <r>
          <rPr>
            <b/>
            <sz val="9"/>
            <rFont val="Tahoma"/>
            <family val="0"/>
          </rPr>
          <t>iver cooper:</t>
        </r>
        <r>
          <rPr>
            <sz val="9"/>
            <rFont val="Tahoma"/>
            <family val="0"/>
          </rPr>
          <t xml:space="preserve">
in view of end of part 1</t>
        </r>
      </text>
    </comment>
    <comment ref="K641" authorId="0">
      <text>
        <r>
          <rPr>
            <b/>
            <sz val="9"/>
            <rFont val="Tahoma"/>
            <family val="0"/>
          </rPr>
          <t>iver cooper:</t>
        </r>
        <r>
          <rPr>
            <sz val="9"/>
            <rFont val="Tahoma"/>
            <family val="0"/>
          </rPr>
          <t xml:space="preserve">
per author</t>
        </r>
      </text>
    </comment>
    <comment ref="K644" authorId="0">
      <text>
        <r>
          <rPr>
            <b/>
            <sz val="9"/>
            <rFont val="Tahoma"/>
            <family val="0"/>
          </rPr>
          <t>iver cooper:</t>
        </r>
        <r>
          <rPr>
            <sz val="9"/>
            <rFont val="Tahoma"/>
            <family val="0"/>
          </rPr>
          <t xml:space="preserve">
no date stamps, but after Borgia declared himself Pope (May 35)</t>
        </r>
      </text>
    </comment>
    <comment ref="K751" authorId="0">
      <text>
        <r>
          <rPr>
            <b/>
            <sz val="9"/>
            <rFont val="Tahoma"/>
            <family val="0"/>
          </rPr>
          <t>iver cooper:</t>
        </r>
        <r>
          <rPr>
            <sz val="9"/>
            <rFont val="Tahoma"/>
            <family val="0"/>
          </rPr>
          <t xml:space="preserve">
no date stamps, but it refers to the Mountain Top Bible Institute, established Jan 36 (Add, Subtract…) and all refs to it are from 1636</t>
        </r>
      </text>
    </comment>
    <comment ref="K238" authorId="0">
      <text>
        <r>
          <rPr>
            <b/>
            <sz val="9"/>
            <rFont val="Tahoma"/>
            <family val="0"/>
          </rPr>
          <t>iver cooper:</t>
        </r>
        <r>
          <rPr>
            <sz val="9"/>
            <rFont val="Tahoma"/>
            <family val="0"/>
          </rPr>
          <t xml:space="preserve">
Member of Thuringian Rifles formed in Sept 33 (1633, chap 35) and probably in service through end of Baltic War (June 34)</t>
        </r>
      </text>
    </comment>
    <comment ref="L218" authorId="0">
      <text>
        <r>
          <rPr>
            <b/>
            <sz val="9"/>
            <rFont val="Tahoma"/>
            <family val="0"/>
          </rPr>
          <t>iver cooper:</t>
        </r>
        <r>
          <rPr>
            <sz val="9"/>
            <rFont val="Tahoma"/>
            <family val="0"/>
          </rPr>
          <t xml:space="preserve">
story started in mid-Sept and might have ended in October</t>
        </r>
      </text>
    </comment>
    <comment ref="K577" authorId="0">
      <text>
        <r>
          <rPr>
            <b/>
            <sz val="9"/>
            <rFont val="Tahoma"/>
            <family val="0"/>
          </rPr>
          <t>iver cooper:</t>
        </r>
        <r>
          <rPr>
            <sz val="9"/>
            <rFont val="Tahoma"/>
            <family val="0"/>
          </rPr>
          <t xml:space="preserve">
pt 1 ended in Mar, and scene later than scene 1 in this one is stamped Apr
</t>
        </r>
      </text>
    </comment>
    <comment ref="K775" authorId="0">
      <text>
        <r>
          <rPr>
            <b/>
            <sz val="9"/>
            <rFont val="Tahoma"/>
            <family val="0"/>
          </rPr>
          <t>iver cooper:</t>
        </r>
        <r>
          <rPr>
            <sz val="9"/>
            <rFont val="Tahoma"/>
            <family val="0"/>
          </rPr>
          <t xml:space="preserve">
Spring 35 in story corrected to spring 36 per Bjorn because stories are in chron order</t>
        </r>
      </text>
    </comment>
    <comment ref="K729" authorId="0">
      <text>
        <r>
          <rPr>
            <b/>
            <sz val="9"/>
            <rFont val="Tahoma"/>
            <family val="0"/>
          </rPr>
          <t>iver cooper:</t>
        </r>
        <r>
          <rPr>
            <sz val="9"/>
            <rFont val="Tahoma"/>
            <family val="0"/>
          </rPr>
          <t xml:space="preserve">
presumed to be after snowfall (Snowbound) and before Even Monsters Die (early spring 36)</t>
        </r>
      </text>
    </comment>
    <comment ref="K728" authorId="0">
      <text>
        <r>
          <rPr>
            <b/>
            <sz val="9"/>
            <rFont val="Tahoma"/>
            <family val="0"/>
          </rPr>
          <t>iver cooper:</t>
        </r>
        <r>
          <rPr>
            <sz val="9"/>
            <rFont val="Tahoma"/>
            <family val="0"/>
          </rPr>
          <t xml:space="preserve">
snow on ground
</t>
        </r>
      </text>
    </comment>
    <comment ref="K388" authorId="0">
      <text>
        <r>
          <rPr>
            <b/>
            <sz val="9"/>
            <rFont val="Tahoma"/>
            <family val="0"/>
          </rPr>
          <t>iver cooper:</t>
        </r>
        <r>
          <rPr>
            <sz val="9"/>
            <rFont val="Tahoma"/>
            <family val="0"/>
          </rPr>
          <t xml:space="preserve">
no opening date stamp, but pt 1 ended in May, and 1st date stamp is June</t>
        </r>
      </text>
    </comment>
    <comment ref="K940" authorId="0">
      <text>
        <r>
          <rPr>
            <b/>
            <sz val="9"/>
            <rFont val="Tahoma"/>
            <family val="0"/>
          </rPr>
          <t>iver cooper:</t>
        </r>
        <r>
          <rPr>
            <sz val="9"/>
            <rFont val="Tahoma"/>
            <family val="0"/>
          </rPr>
          <t xml:space="preserve">
Hurricane struck as child born May 36 conceived
</t>
        </r>
      </text>
    </comment>
    <comment ref="L579" authorId="0">
      <text>
        <r>
          <rPr>
            <b/>
            <sz val="9"/>
            <rFont val="Tahoma"/>
            <family val="0"/>
          </rPr>
          <t>iver cooper:</t>
        </r>
        <r>
          <rPr>
            <sz val="9"/>
            <rFont val="Tahoma"/>
            <family val="0"/>
          </rPr>
          <t xml:space="preserve">
Sept 37 then "months later"
</t>
        </r>
      </text>
    </comment>
    <comment ref="K694" authorId="0">
      <text>
        <r>
          <rPr>
            <b/>
            <sz val="9"/>
            <rFont val="Tahoma"/>
            <family val="0"/>
          </rPr>
          <t>iver cooper:</t>
        </r>
        <r>
          <rPr>
            <sz val="9"/>
            <rFont val="Tahoma"/>
            <family val="0"/>
          </rPr>
          <t xml:space="preserve">
refers to fall and to death of Andreas Guenther (seen in Spring 1635 in King of the Road)</t>
        </r>
      </text>
    </comment>
    <comment ref="K214" authorId="0">
      <text>
        <r>
          <rPr>
            <b/>
            <sz val="9"/>
            <rFont val="Tahoma"/>
            <family val="0"/>
          </rPr>
          <t>iver cooper:</t>
        </r>
        <r>
          <rPr>
            <sz val="9"/>
            <rFont val="Tahoma"/>
            <family val="0"/>
          </rPr>
          <t xml:space="preserve">
Author said "starts shortly after the/Las Vegas Belle/  flies for the first time (Aug 33 per Prince and Abbott] ends before the invasion of Saxony [June 1635 per article Davidson, The Army of Sweden]."</t>
        </r>
      </text>
    </comment>
    <comment ref="K615" authorId="0">
      <text>
        <r>
          <rPr>
            <b/>
            <sz val="9"/>
            <rFont val="Tahoma"/>
            <family val="0"/>
          </rPr>
          <t>iver cooper:</t>
        </r>
        <r>
          <rPr>
            <sz val="9"/>
            <rFont val="Tahoma"/>
            <family val="0"/>
          </rPr>
          <t xml:space="preserve">
author says begin May 35 last scene June 35</t>
        </r>
      </text>
    </comment>
    <comment ref="K886" authorId="0">
      <text>
        <r>
          <rPr>
            <b/>
            <sz val="9"/>
            <rFont val="Tahoma"/>
            <family val="0"/>
          </rPr>
          <t>iver cooper:</t>
        </r>
        <r>
          <rPr>
            <sz val="9"/>
            <rFont val="Tahoma"/>
            <family val="0"/>
          </rPr>
          <t xml:space="preserve">
in summer, and after Margareta's Rose, which was 3 years after Wietze Raid, so summer 37</t>
        </r>
      </text>
    </comment>
    <comment ref="L366" authorId="0">
      <text>
        <r>
          <rPr>
            <b/>
            <sz val="9"/>
            <rFont val="Tahoma"/>
            <family val="0"/>
          </rPr>
          <t>iver cooper:</t>
        </r>
        <r>
          <rPr>
            <sz val="9"/>
            <rFont val="Tahoma"/>
            <family val="0"/>
          </rPr>
          <t xml:space="preserve">
Year of the Rat, First Month (February 7-March 6, 1636)</t>
        </r>
      </text>
    </comment>
    <comment ref="K789" authorId="0">
      <text>
        <r>
          <rPr>
            <b/>
            <sz val="9"/>
            <rFont val="Tahoma"/>
            <family val="0"/>
          </rPr>
          <t>iver cooper:</t>
        </r>
        <r>
          <rPr>
            <sz val="9"/>
            <rFont val="Tahoma"/>
            <family val="0"/>
          </rPr>
          <t xml:space="preserve">
Bjorn says MONSOC is chronological so Even Monsters Die has to be early spring 36 not 35</t>
        </r>
      </text>
    </comment>
    <comment ref="L760" authorId="0">
      <text>
        <r>
          <rPr>
            <b/>
            <sz val="9"/>
            <rFont val="Tahoma"/>
            <family val="0"/>
          </rPr>
          <t>iver cooper:</t>
        </r>
        <r>
          <rPr>
            <sz val="9"/>
            <rFont val="Tahoma"/>
            <family val="0"/>
          </rPr>
          <t xml:space="preserve">
Not counting epilogue
</t>
        </r>
      </text>
    </comment>
  </commentList>
</comments>
</file>

<file path=xl/sharedStrings.xml><?xml version="1.0" encoding="utf-8"?>
<sst xmlns="http://schemas.openxmlformats.org/spreadsheetml/2006/main" count="6473" uniqueCount="2211">
  <si>
    <t>pt 1 ended in Mar, and scene later than scene 1 in this one is stamped Apr</t>
  </si>
  <si>
    <t>GG077-Cooper-01</t>
  </si>
  <si>
    <t>GG070-Brown-02</t>
  </si>
  <si>
    <t>Spring 35 in story corrected to spring 36 per Bjorn because stories are in chron order</t>
  </si>
  <si>
    <t>presumed to be after snowfall (Snowbound) and before Even Monsters Die (early spring 36)</t>
  </si>
  <si>
    <t>GG068-Brown-03</t>
  </si>
  <si>
    <t>GG067-Brown-04</t>
  </si>
  <si>
    <t>GG069-Lorance-06</t>
  </si>
  <si>
    <t>no opening date stamp, but pt 1 ended in May, and 1st date stamp is June</t>
  </si>
  <si>
    <t>CARDIN</t>
  </si>
  <si>
    <t>CANTRELL</t>
  </si>
  <si>
    <t>SEAS</t>
  </si>
  <si>
    <t>CHINA</t>
  </si>
  <si>
    <t>MUGHAL</t>
  </si>
  <si>
    <t>VATICAN</t>
  </si>
  <si>
    <t>OTTOMAN</t>
  </si>
  <si>
    <t>GRIBBL</t>
  </si>
  <si>
    <t>BARTL</t>
  </si>
  <si>
    <t>CHRYS</t>
  </si>
  <si>
    <t>ESSDEF</t>
  </si>
  <si>
    <t>GRON</t>
  </si>
  <si>
    <t>HANAUER</t>
  </si>
  <si>
    <t>LOVECH</t>
  </si>
  <si>
    <t>NEWF</t>
  </si>
  <si>
    <t>NOSHIP</t>
  </si>
  <si>
    <t>RADIO</t>
  </si>
  <si>
    <t>SCHEME</t>
  </si>
  <si>
    <t>PERSIS</t>
  </si>
  <si>
    <t>MUSE</t>
  </si>
  <si>
    <t>MONSOC</t>
  </si>
  <si>
    <t>HRED</t>
  </si>
  <si>
    <t>ESSEN</t>
  </si>
  <si>
    <t>1637: The Coasts of Chaos</t>
  </si>
  <si>
    <t>B37-CHAOS</t>
  </si>
  <si>
    <t>Based on John Bunyan's birthdate, which was in November 1628, we know that it starts sometime  before November 1635, since John was "not yet seven." Probably in the second half of his birth year. We know that the weather was reasonably warm because a fire was laid in the hotel room but not yet lit, and because there were no weather-related travel problems.</t>
  </si>
  <si>
    <t>Jenny and the King's Men</t>
  </si>
  <si>
    <t>Mrs. Schumacher</t>
  </si>
  <si>
    <t>Bats in the Belfry</t>
  </si>
  <si>
    <t>A Matter of Unehrlichkeit</t>
  </si>
  <si>
    <t>Gearing Up</t>
  </si>
  <si>
    <t>Songs and Ballads</t>
  </si>
  <si>
    <t>The New Romantics</t>
  </si>
  <si>
    <t>Carroll</t>
  </si>
  <si>
    <t>Jack Carroll</t>
  </si>
  <si>
    <t>Stepping Up</t>
  </si>
  <si>
    <t>School Days, School Days, Dear Old Golden Rule Days</t>
  </si>
  <si>
    <t>Wild</t>
  </si>
  <si>
    <t>Edith Wild</t>
  </si>
  <si>
    <t>Joseph Hanauer, Part 3: All Creatures Stand in Judgment</t>
  </si>
  <si>
    <t>Stretching Out, Part 3: Maria's Mission</t>
  </si>
  <si>
    <t>Cinco de Mayo... Er,der Funfte Mai</t>
  </si>
  <si>
    <t>Anaconda Project, Episode 3</t>
  </si>
  <si>
    <t>99</t>
  </si>
  <si>
    <t>Word</t>
  </si>
  <si>
    <t>Count</t>
  </si>
  <si>
    <t>per author</t>
  </si>
  <si>
    <t>GG14-Huff-03</t>
  </si>
  <si>
    <t>GG14-Mackey-05</t>
  </si>
  <si>
    <t>GG14-DeMarce-07</t>
  </si>
  <si>
    <t>GG14-Huston-02</t>
  </si>
  <si>
    <t>GG14-Carroll-09</t>
  </si>
  <si>
    <t>GG14-Cooper-13</t>
  </si>
  <si>
    <t>probably ends in march</t>
  </si>
  <si>
    <t xml:space="preserve"> Start as Early 1634: Scn2, with Princess, is after Brillo video made and princess moves to GV; later scene Federico and Bitty are sitting out on spring night, still later scene with cheerleaders is near end of school year.</t>
  </si>
  <si>
    <t xml:space="preserve"> But in scn1  weather has to be suitable for Federico to travel to GV.</t>
  </si>
  <si>
    <t>Per author: All of STEPPING UP takes place in a two week period.  The first two scenes happen on the same night, and the third is two weeks later.It begins in November 1633, and ends in either November or December.  (It probably could come somewhat earlier or later, but that's what I estimated from the sequence of events over the preceding 2 1/2 years that culminate in the opening scene.) AEW becomes an independent company in August 1633.  Assuming that he started advising that study group shortly afterward, they'd reach the point we see in the story about November.  The students would finish the course around the end of January.  GE hires Else Berding in February, and we see her at workin early March in BREAKTHROUGHS.  Marius Fleischer is exposed in August 1634, and the first successful vacuum chamber demonstration of a tube is the second week in October.  The first complete vacuum tube is built in November.  Pilot production of tubes begins in February 1635.  The power lines reach Schwarza Castle in December 1634.  The W8AAG repeater at Schwarza Castle goes on the air in April 1635.</t>
  </si>
  <si>
    <t>date slugs added to story in 1/2007, in view of chronology of siege of amsterdam. However, these may change shortly. The key is that the story must start and end while the siege is in progress, and six months elapse between the two chess matches.</t>
  </si>
  <si>
    <t>`</t>
  </si>
  <si>
    <t>5/25/1631</t>
  </si>
  <si>
    <t>GG14-Jones-12</t>
  </si>
  <si>
    <t>July 10 to Sept 28, per author email</t>
  </si>
  <si>
    <t>GG13-Jones-09</t>
  </si>
  <si>
    <t>June 12 to July 7, per author email</t>
  </si>
  <si>
    <t>Dingwall</t>
  </si>
  <si>
    <t>David Dingwall</t>
  </si>
  <si>
    <t>Letters of Trade</t>
  </si>
  <si>
    <t>Summer of Our Discontent, The</t>
  </si>
  <si>
    <t>Pirate's Ken, A</t>
  </si>
  <si>
    <t>Old Gray Goose, The</t>
  </si>
  <si>
    <t>Breakthroughs</t>
  </si>
  <si>
    <t>Falcon Falls</t>
  </si>
  <si>
    <t>Whippoorwill, The</t>
  </si>
  <si>
    <t>Dog Days</t>
  </si>
  <si>
    <t>Sonata, Part One</t>
  </si>
  <si>
    <t>after GV deleg comes to Venice in 2/34, and after zinc deal in 4/34</t>
  </si>
  <si>
    <t>Pirate's Ken</t>
  </si>
  <si>
    <t>ends toward end of 1634, + 5 months</t>
  </si>
  <si>
    <t>Whip...</t>
  </si>
  <si>
    <t>cp. TBW Chaps 44, 45, 56, 66</t>
  </si>
  <si>
    <t>Duty Calls</t>
  </si>
  <si>
    <t>E. Coli: A Tale of Redemption</t>
  </si>
  <si>
    <t>Wedding Daze</t>
  </si>
  <si>
    <t>Doc</t>
  </si>
  <si>
    <t>Herbert and William Sakalucks</t>
  </si>
  <si>
    <t>GG001</t>
  </si>
  <si>
    <t>GG002</t>
  </si>
  <si>
    <t>The Masque</t>
  </si>
  <si>
    <t>GG003</t>
  </si>
  <si>
    <t>GG004</t>
  </si>
  <si>
    <t>GG005</t>
  </si>
  <si>
    <t>GG006</t>
  </si>
  <si>
    <t>GG009</t>
  </si>
  <si>
    <t>GG007</t>
  </si>
  <si>
    <t>GG008</t>
  </si>
  <si>
    <t>GG010</t>
  </si>
  <si>
    <t>GG011</t>
  </si>
  <si>
    <t>GG012</t>
  </si>
  <si>
    <t>GG013</t>
  </si>
  <si>
    <t>GG014</t>
  </si>
  <si>
    <t>GG015</t>
  </si>
  <si>
    <t>GG016</t>
  </si>
  <si>
    <t>GG017</t>
  </si>
  <si>
    <t>GG018</t>
  </si>
  <si>
    <t>GG019</t>
  </si>
  <si>
    <t>GG020</t>
  </si>
  <si>
    <t>GG021</t>
  </si>
  <si>
    <t>GG022</t>
  </si>
  <si>
    <t>GG023</t>
  </si>
  <si>
    <t>GG024</t>
  </si>
  <si>
    <t>GG025</t>
  </si>
  <si>
    <t>GG026</t>
  </si>
  <si>
    <t>GG027</t>
  </si>
  <si>
    <t>GG028</t>
  </si>
  <si>
    <t>GG029</t>
  </si>
  <si>
    <t>GG030</t>
  </si>
  <si>
    <t>GG031</t>
  </si>
  <si>
    <t>GG032</t>
  </si>
  <si>
    <t>GG033</t>
  </si>
  <si>
    <t>GG034</t>
  </si>
  <si>
    <t>GG035</t>
  </si>
  <si>
    <t>GG036</t>
  </si>
  <si>
    <t>GG037</t>
  </si>
  <si>
    <t>GG038</t>
  </si>
  <si>
    <t>GG039</t>
  </si>
  <si>
    <t>GG040</t>
  </si>
  <si>
    <t>GG041</t>
  </si>
  <si>
    <t>GG042</t>
  </si>
  <si>
    <t>GG043</t>
  </si>
  <si>
    <t>GG044</t>
  </si>
  <si>
    <t>GG045</t>
  </si>
  <si>
    <t>GG046</t>
  </si>
  <si>
    <t>per 1632 slush comments post by author and David Carrico</t>
  </si>
  <si>
    <t>GG35-Cooper-02</t>
  </si>
  <si>
    <t>starts after Pirate's Ken, Baltic War, retn of Philip from New World in Beyond the Line (Fall 34), but ends before refigerators are common outside GV</t>
  </si>
  <si>
    <t>Galloping Goose, The</t>
  </si>
  <si>
    <t>Sure Thing</t>
  </si>
  <si>
    <t>Hunting Traditons</t>
  </si>
  <si>
    <t>Stretching Out Part 4: Beyond the Line</t>
  </si>
  <si>
    <t>Sonata, Part Two</t>
  </si>
  <si>
    <t>Sakalucks</t>
  </si>
  <si>
    <t>Austro-Hungarian Connection, The</t>
  </si>
  <si>
    <t>Anatomy Lesson</t>
  </si>
  <si>
    <t>Brad Sinor</t>
  </si>
  <si>
    <t>Second Issue?</t>
  </si>
  <si>
    <t>Dahlin</t>
  </si>
  <si>
    <t>Gunnar Dahlin and Dave Freer</t>
  </si>
  <si>
    <t>Diving Belle</t>
  </si>
  <si>
    <t>Lucky at Cards</t>
  </si>
  <si>
    <t>Gift from the Duchess, A</t>
  </si>
  <si>
    <t>Trip to Amsterdam, A</t>
  </si>
  <si>
    <t>This'll Be The Day</t>
  </si>
  <si>
    <t>Command Performance</t>
  </si>
  <si>
    <t>Eddie and the King's Daughter</t>
  </si>
  <si>
    <t>Second Thoughts</t>
  </si>
  <si>
    <t>GG16-Vance-07</t>
  </si>
  <si>
    <t>Oct start and last story in 1634</t>
  </si>
  <si>
    <t>GG16-Huff-04</t>
  </si>
  <si>
    <t>Based on battle of Ahrenbok in TBW</t>
  </si>
  <si>
    <t>year of death of Merle, Grid says Merle Shaver (1973-1636; fragile bones syndrome</t>
  </si>
  <si>
    <t>GG16-Howard-02</t>
  </si>
  <si>
    <t>DT</t>
  </si>
  <si>
    <t>UT</t>
  </si>
  <si>
    <t>Bunny B. Goode</t>
  </si>
  <si>
    <t>Silver Age</t>
  </si>
  <si>
    <t xml:space="preserve">Kerryn Offord </t>
  </si>
  <si>
    <t>Feng Shui for the Soul</t>
  </si>
  <si>
    <t>Roesch</t>
  </si>
  <si>
    <t>Tim Roesch</t>
  </si>
  <si>
    <t>Ghosts on the Glass</t>
  </si>
  <si>
    <t>Golden Corn</t>
  </si>
  <si>
    <t>Lost in Translation</t>
  </si>
  <si>
    <t>Comedy of Error</t>
  </si>
  <si>
    <t>Homage to Etruria, Part One: The Patron's Plight</t>
  </si>
  <si>
    <t>Sonata, part Three</t>
  </si>
  <si>
    <t>Johnson</t>
  </si>
  <si>
    <t>John R. Johnson</t>
  </si>
  <si>
    <t>The World Turned Upside Down</t>
  </si>
  <si>
    <t>GG17-Roesch-04</t>
  </si>
  <si>
    <t>"1633 equivalent", sunset soon after 6pm so at appropriate latitude must be March or Sept, author prefers Sept</t>
  </si>
  <si>
    <t>Anaconda Project, Episode 5</t>
  </si>
  <si>
    <t>Anaconda Project, Episode 6</t>
  </si>
  <si>
    <t>Anaconda Project, Episode 4</t>
  </si>
  <si>
    <t>Story says in first scene, "Edith was quite ferocious, in her own way, as she’d proved when she’d shot dead the assassination team sent to murder Wallenstein last year." The assassination attempt wasat the end of Wallenstein Gambit, which these notes say was July 33. So implication is that this story begins sometime in 1634.  Eric's best guess, subject to change, is September 1634</t>
  </si>
  <si>
    <t>ANACONDA2 and 3</t>
  </si>
  <si>
    <t>occur after the wedding of Maria Anna to Don Fernando in Oct 1634, hence set as Nov 34</t>
  </si>
  <si>
    <t>Anaconda 6</t>
  </si>
  <si>
    <t>has a warm sunny day, which was good, otherwise the snowmelt would have made the ground even muddier. It's early-to-mid spring.</t>
  </si>
  <si>
    <t>Quintessentially Blonde</t>
  </si>
  <si>
    <t>RF03-Lackey-01</t>
  </si>
  <si>
    <t>per Kerryn, citing Dr. Phil for President</t>
  </si>
  <si>
    <t>RF03-Boyes-13</t>
  </si>
  <si>
    <t>Dark as a Dungeon</t>
  </si>
  <si>
    <t>Bloody Baroness of Bornholm</t>
  </si>
  <si>
    <t>Too Late for Sunday</t>
  </si>
  <si>
    <t>And That's How the Money Rolls In</t>
  </si>
  <si>
    <t>Butterflies in the Kremlin, Part 7: The Bureaucrats Are Revolting</t>
  </si>
  <si>
    <t>Stretching Out, Part 5: Riding the Tiger</t>
  </si>
  <si>
    <t>Sonata, Part 4</t>
  </si>
  <si>
    <t>Gifted with Pascal</t>
  </si>
  <si>
    <t>Michael Badillo</t>
  </si>
  <si>
    <t>Badillo</t>
  </si>
  <si>
    <t>1</t>
  </si>
  <si>
    <t>2</t>
  </si>
  <si>
    <t>3</t>
  </si>
  <si>
    <t>4</t>
  </si>
  <si>
    <t>5</t>
  </si>
  <si>
    <t>6</t>
  </si>
  <si>
    <t>7</t>
  </si>
  <si>
    <t>8</t>
  </si>
  <si>
    <t>9</t>
  </si>
  <si>
    <t>Betsy Springer, born 1981 per grid, imagines herself killed at age 22. If 19 in 2000/1631, then 22 in 1634</t>
  </si>
  <si>
    <t>GG044-Sinor-04</t>
  </si>
  <si>
    <t>BRF04-Brin-01</t>
  </si>
  <si>
    <t>Hercule Savinien (Cyrano de Bergerac), born 3/1619, is 16yo, and Jean-Baptiste Moliere, born 1/1622, is 13 yo, so story takes place in Mar-Dec. 35.</t>
  </si>
  <si>
    <t>refers to fall and to death of Andreas Guenther (seen in Spring 1635 in King of the Road)</t>
  </si>
  <si>
    <t>GG039-Zeek-04</t>
  </si>
  <si>
    <t>Author said "starts shortly after the/Las Vegas Belle/  flies for the first time (Aug 33 per Prince and Abbott] ends before the invasion of Saxony [June 1635 per article Davidson, The Army of Sweden]."</t>
  </si>
  <si>
    <t>GG038-Huff-04</t>
  </si>
  <si>
    <t>GG035-Dove-03</t>
  </si>
  <si>
    <t>GG033-Copley-04</t>
  </si>
  <si>
    <t>in summer, and after Margareta's Rose, which was 3 years after Wietze Raid, so summer 37</t>
  </si>
  <si>
    <t>GG031-Copley-01</t>
  </si>
  <si>
    <t>3 years after Wetze Raid, so 37, and before Transit which was in summer, so in first 8 months of 37</t>
  </si>
  <si>
    <t>starts Aug. 1636</t>
  </si>
  <si>
    <t>Butterflies in the Kremlin, Part 6: The Polish Incident or the Wet Firecracker War</t>
  </si>
  <si>
    <t>GG18-Zeek-4</t>
  </si>
  <si>
    <t>GG18-Roesch-1</t>
  </si>
  <si>
    <t>ref to "August" and meeting Pascal a few months ago. Met Pascal in Ghosts in the Glass, Sept 33</t>
  </si>
  <si>
    <t>Anse given 90d leave to recover from injuries in spring Whippoorwill May 34</t>
  </si>
  <si>
    <t>GG18-Howard</t>
  </si>
  <si>
    <t>immediately after Price of Dumplings</t>
  </si>
  <si>
    <t>for May 1631, entries like 310501.xx mean day xx of that month. Thus .20 is not one fifth of the way through the month, but rather day 20</t>
  </si>
  <si>
    <t>If you want this sorted chronologically, then select the rows of interest and then do data/sort and sort first by Bsort and then by Esort and then by last possible</t>
  </si>
  <si>
    <t>GG15-Huff-11</t>
  </si>
  <si>
    <t>based on entry in Kremlin 7</t>
  </si>
  <si>
    <t>The Creamed Madonna</t>
  </si>
  <si>
    <t>First Impressions</t>
  </si>
  <si>
    <t>Terrry Howard</t>
  </si>
  <si>
    <t>A Gentile in the Family</t>
  </si>
  <si>
    <t>The Royal and Ancient Game</t>
  </si>
  <si>
    <t>High Road to Venice</t>
  </si>
  <si>
    <t>Turn Your Radio On, Episode 1</t>
  </si>
  <si>
    <t>JAN1629</t>
  </si>
  <si>
    <t>???????</t>
  </si>
  <si>
    <t>Hallelujah, Part 1</t>
  </si>
  <si>
    <t>The Anaconda Project, Episode 7</t>
  </si>
  <si>
    <t>The Anaconda Project, Episode 8</t>
  </si>
  <si>
    <t>GG19-Huff-07</t>
  </si>
  <si>
    <t xml:space="preserve">per email from Gorg ... Rather reluctantly.  He says, early in the Monster's career. </t>
  </si>
  <si>
    <t xml:space="preserve">Chap 2 ends with Croat raid of Aug 32.  Episode 2 starts Sept 32.  Episode 1 chap 3 introduces Ivaarsen and Wood advises that he appears in Sept 32. </t>
  </si>
  <si>
    <t>GG19-Hughes-08</t>
  </si>
  <si>
    <t>There is a prologue dated April 1634</t>
  </si>
  <si>
    <t>Victoria L'Ecuyer</t>
  </si>
  <si>
    <t>By Hook or By Crook</t>
  </si>
  <si>
    <t>An Electrifying Experience</t>
  </si>
  <si>
    <t>Keith Robertsson</t>
  </si>
  <si>
    <t>A Bell for St. Vasili's</t>
  </si>
  <si>
    <t>Daedalus' New Wings</t>
  </si>
  <si>
    <t>Dafydd and Goliath</t>
  </si>
  <si>
    <t>In the Army Now</t>
  </si>
  <si>
    <t>Hallelujah, Part 2</t>
  </si>
  <si>
    <t>Turn Your Radio On, Episode 2</t>
  </si>
  <si>
    <t>L'Ecuyer</t>
  </si>
  <si>
    <t>Robertsson</t>
  </si>
  <si>
    <t>GG20-L'Ecuyer-01</t>
  </si>
  <si>
    <t>story ends something like 88 days after it began but we don't know when in Jan it began</t>
  </si>
  <si>
    <t>The Pessimist's Daughter</t>
  </si>
  <si>
    <t>Domenic and DJ diCiacca</t>
  </si>
  <si>
    <t>The Pitch</t>
  </si>
  <si>
    <t>Signs</t>
  </si>
  <si>
    <t>An Irish Sitter</t>
  </si>
  <si>
    <t>Anette Pedersen and Kerryn Offord</t>
  </si>
  <si>
    <t>Nobody Wants to Be a Pirate in the Baltic</t>
  </si>
  <si>
    <t>Motifs</t>
  </si>
  <si>
    <t>Turn Your Radio On, Episode 3</t>
  </si>
  <si>
    <t>Stretching Out 6: King of the Jungle</t>
  </si>
  <si>
    <t>diCiacca</t>
  </si>
  <si>
    <t>GG20-Carroll-02</t>
  </si>
  <si>
    <t>Story only says that it begins sometime in 1635 and ends three months later. Author comments, "I think it has to start after he worst
of the mud season is over.  "</t>
  </si>
  <si>
    <t>GG21-diCiacca-04</t>
  </si>
  <si>
    <t>email from author.  This story has no date cues!</t>
  </si>
  <si>
    <t>Anaconda Project, Episode 9</t>
  </si>
  <si>
    <t>Anaconda Project, Episode 10</t>
  </si>
  <si>
    <t>Arsenic and Old Italians</t>
  </si>
  <si>
    <t>The Irish Sitter Sings</t>
  </si>
  <si>
    <t>Northwest Passage, Part One</t>
  </si>
  <si>
    <t>Deep Water</t>
  </si>
  <si>
    <t>Elegy</t>
  </si>
  <si>
    <t>Butterflies in the Kremlin, Part Eight: As the Bear Turns</t>
  </si>
  <si>
    <t>Turn Your Radio On, Episode 4</t>
  </si>
  <si>
    <t>"1631 to 1634 or so." per author</t>
  </si>
  <si>
    <t>"33. Probably it was an OPM project sort of, so probably going to 1636 or so." per author</t>
  </si>
  <si>
    <t xml:space="preserve">"Starts two months or so after the end of the Bavarian Crisis and ends some time in 1636, probably late in the year." per author. Bavarian ends Oct. 34. </t>
  </si>
  <si>
    <t>GG22-Huff-06</t>
  </si>
  <si>
    <t>begins when predecessor ends, ending not really specified by story and subject to change without notice because of interaction with main line novels</t>
  </si>
  <si>
    <t>Calling Doctor Phil (1a)</t>
  </si>
  <si>
    <t>Dr. Phil's Amazing Lightning Crystal (1b)</t>
  </si>
  <si>
    <t>Dr. Phil's Aeolian Transformer (1c)</t>
  </si>
  <si>
    <t>Lee</t>
  </si>
  <si>
    <t>Kirt Lee</t>
  </si>
  <si>
    <t>Loose Canon</t>
  </si>
  <si>
    <t>Game, Set and Match</t>
  </si>
  <si>
    <t>Rachel's Plaint</t>
  </si>
  <si>
    <t>Northwest Passage, Part Two</t>
  </si>
  <si>
    <t>Homecoming</t>
  </si>
  <si>
    <t>Don't Cry Over Frozen Milk</t>
  </si>
  <si>
    <t>Silencing the Sirens' Song</t>
  </si>
  <si>
    <t>Turn Your Radio On, Episode Five</t>
  </si>
  <si>
    <t>RPG-Zeek-01</t>
  </si>
  <si>
    <t>begins after battle of crapper, ends winter after Croat raid.</t>
  </si>
  <si>
    <t>RF01-DeMarce-05</t>
  </si>
  <si>
    <t>starts "couple of months" after Jeff-Gretchen wedding 7/4 but before Labor Day 9/1/31 so must be late august 31 start</t>
  </si>
  <si>
    <t>Anette M. Pedersen</t>
  </si>
  <si>
    <t>RF01-Pedersen-08</t>
  </si>
  <si>
    <t>date refs in story are to November and autumn.  Americans arrive before end of winter. Author says almost all action in Nov, but arrival in GV probably early Dec.</t>
  </si>
  <si>
    <t>RF01-Boyes-12</t>
  </si>
  <si>
    <t>GG35-Huff-01</t>
  </si>
  <si>
    <t>author said same as Eastern Front</t>
  </si>
  <si>
    <t>GG36-Huff-04</t>
  </si>
  <si>
    <t xml:space="preserve">author said end late summer, when zucchini plants are out. </t>
  </si>
  <si>
    <t>GG36-Howard-05</t>
  </si>
  <si>
    <t>spring 38 since seasons turned again</t>
  </si>
  <si>
    <t>GG35-Howard-05</t>
  </si>
  <si>
    <t>end date is complete guesswork based on general sense of how long action would have taken</t>
  </si>
  <si>
    <t>GG37-Boatright-05</t>
  </si>
  <si>
    <t>author says action took only 10 days</t>
  </si>
  <si>
    <t>GG36-Offord-01</t>
  </si>
  <si>
    <t>dates per author</t>
  </si>
  <si>
    <t>GG34-Sinor-01</t>
  </si>
  <si>
    <t>story set after Suhl joined NUS; 1632 chap. 45 was mid-March, chap. 46 visit to persuade Suhl was a big success--expected to join in near future.</t>
  </si>
  <si>
    <t>A Job Well Done</t>
  </si>
  <si>
    <t>Venus and Mercury</t>
  </si>
  <si>
    <t>The Dewey System</t>
  </si>
  <si>
    <t>The Duchess Is a Leatherneck</t>
  </si>
  <si>
    <t>Turn Your Radio On, Episode Six</t>
  </si>
  <si>
    <t>Power Play</t>
  </si>
  <si>
    <t>GG04-Lutz-08</t>
  </si>
  <si>
    <t>starts with drinking beer on "summer day", Zeek says it was after the Croat Raid.</t>
  </si>
  <si>
    <t>Franconia! Parts 2 and 3</t>
  </si>
  <si>
    <t>Terry Howard and Mic Sjostrom</t>
  </si>
  <si>
    <t>The Mill on the River Kymi</t>
  </si>
  <si>
    <t>A Nerd at Sea</t>
  </si>
  <si>
    <t>MarK Huston</t>
  </si>
  <si>
    <t>The Man in the Pocket</t>
  </si>
  <si>
    <t>A Change of Heart</t>
  </si>
  <si>
    <t>Gajam Raanni</t>
  </si>
  <si>
    <t>Advice and Counsel</t>
  </si>
  <si>
    <t>Bradley Sinor and Tracy Morris</t>
  </si>
  <si>
    <t>Still Life with Wolves and Canvases</t>
  </si>
  <si>
    <t>Richardson</t>
  </si>
  <si>
    <t>Thomas Richardson</t>
  </si>
  <si>
    <t>Tortured Souls</t>
  </si>
  <si>
    <t>The Vice President's Plane Is Down</t>
  </si>
  <si>
    <t>Another Man's Treasure</t>
  </si>
  <si>
    <t>Harvell</t>
  </si>
  <si>
    <t>John Harvell</t>
  </si>
  <si>
    <t>Which Way Is Up?</t>
  </si>
  <si>
    <t>Ya' Gets Yer Money and Ya' Gets Yer Choice</t>
  </si>
  <si>
    <t>Prelude</t>
  </si>
  <si>
    <t>If I Had a Hammer</t>
  </si>
  <si>
    <t>TWEB</t>
  </si>
  <si>
    <t>Happy Wanderer</t>
  </si>
  <si>
    <t>Window of Opportunity</t>
  </si>
  <si>
    <t>definitely in fall, after garbage guys appear who are in DI chap 4 (8/34)</t>
  </si>
  <si>
    <t>GG26-Sinor-02</t>
  </si>
  <si>
    <t>after "Second Issue" and before Elizabeth's father dies of plague in July 35.</t>
  </si>
  <si>
    <t>GG26-Howard-05</t>
  </si>
  <si>
    <t xml:space="preserve"> per author, who comments: "Julie and Alex are not in Edinburgh for very long, only until February of 34, when they show up in London for most of the spring, until the jailbreak, when they go off withCromwell and company.   Near as I can tell, that is late April, Early June of  34. It should take place sometime shortly after the scene in 1633 between Julie, Alex, and Robert, where they learn Scotland is to be left alone."</t>
  </si>
  <si>
    <t>GG25-Howard-02</t>
  </si>
  <si>
    <t>"late 1634"</t>
  </si>
  <si>
    <t>GG25-Huston-04</t>
  </si>
  <si>
    <t>"early winter 1634"</t>
  </si>
  <si>
    <t>Steady Girl</t>
  </si>
  <si>
    <t>Adagio</t>
  </si>
  <si>
    <t>Two Left Feet</t>
  </si>
  <si>
    <t>The Truth About That Cat and Pup</t>
  </si>
  <si>
    <t>A Friend in Need</t>
  </si>
  <si>
    <t>The World's Greatest Apprentice Alchemist</t>
  </si>
  <si>
    <t>1606-9</t>
  </si>
  <si>
    <t>1613-4</t>
  </si>
  <si>
    <t>Dr. Phil's Journey</t>
  </si>
  <si>
    <t>1615-7</t>
  </si>
  <si>
    <t>The Quinta Essentia</t>
  </si>
  <si>
    <t>Dr. Gribbleflotz, I Presume</t>
  </si>
  <si>
    <t>1622-3</t>
  </si>
  <si>
    <t>Dr. Phil's Piles</t>
  </si>
  <si>
    <t>1624-31</t>
  </si>
  <si>
    <t>060112</t>
  </si>
  <si>
    <t>090801</t>
  </si>
  <si>
    <t>130101</t>
  </si>
  <si>
    <t>140101</t>
  </si>
  <si>
    <t>151201</t>
  </si>
  <si>
    <t>170501</t>
  </si>
  <si>
    <t>220701</t>
  </si>
  <si>
    <t>230101</t>
  </si>
  <si>
    <t>241201</t>
  </si>
  <si>
    <t>301203</t>
  </si>
  <si>
    <t>Dr. Phil and the Philosopher's Stone</t>
  </si>
  <si>
    <t>360501</t>
  </si>
  <si>
    <t>360801</t>
  </si>
  <si>
    <t>The Mouser that Soared</t>
  </si>
  <si>
    <t>NOIR</t>
  </si>
  <si>
    <t>Apostate</t>
  </si>
  <si>
    <t>If the Shoe Fits</t>
  </si>
  <si>
    <t>MSEC</t>
  </si>
  <si>
    <t>GGP08, MSEC?</t>
  </si>
  <si>
    <t>MARSHALS</t>
  </si>
  <si>
    <t>RofP012-Brown-09</t>
  </si>
  <si>
    <t>skipped school so during school year, and after Even Monsters Die  early spring 36 or later</t>
  </si>
  <si>
    <t>Bjorn says MONSOC is chronological so Even Monsters Die has to be early spring 36 not 35</t>
  </si>
  <si>
    <t>begins Sept 37 per Bjorn</t>
  </si>
  <si>
    <t>CHAOS</t>
  </si>
  <si>
    <t>1636: The Barbie Consortium</t>
  </si>
  <si>
    <t>The Money Franchise</t>
  </si>
  <si>
    <t>McAdams' Blue Cheese Mine</t>
  </si>
  <si>
    <t>Ray Christiansen</t>
  </si>
  <si>
    <t>Christiansen</t>
  </si>
  <si>
    <t>Water Conservation</t>
  </si>
  <si>
    <t>Kevin H. and Karen C. Evans</t>
  </si>
  <si>
    <t>No Ship for Tranquebar, Part One</t>
  </si>
  <si>
    <t>1636: The Saxon Uprising</t>
  </si>
  <si>
    <t>The Common Market</t>
  </si>
  <si>
    <t>Time to Spare, Go by Air</t>
  </si>
  <si>
    <t>Or the Horse May Learn to Sing</t>
  </si>
  <si>
    <t>On His Majesty's Secret Service</t>
  </si>
  <si>
    <t>Interlude</t>
  </si>
  <si>
    <t>A Great Drowning of Men</t>
  </si>
  <si>
    <t>Walter Boyes</t>
  </si>
  <si>
    <t>Northwest Passage, Part Three</t>
  </si>
  <si>
    <t>No Ship for Tranquebar, Part Two</t>
  </si>
  <si>
    <t>Speaking of Uncle Abner</t>
  </si>
  <si>
    <t>Kritikos</t>
  </si>
  <si>
    <t>Gus Kritikos and Kerryn Offord</t>
  </si>
  <si>
    <t>The Red Menace: Latency</t>
  </si>
  <si>
    <t>NCIS: No Greater Love</t>
  </si>
  <si>
    <t>Terry Howard and James Copley</t>
  </si>
  <si>
    <t>Yes, Dear</t>
  </si>
  <si>
    <t>Northwest Passage, Part Four</t>
  </si>
  <si>
    <t>No Ship for Tranquebar, Part Three</t>
  </si>
  <si>
    <t>GG28-Boyes-06</t>
  </si>
  <si>
    <t>starts 8/26/1626 Julian, ends 11/15/1634 Julian. +10 for Gregorian</t>
  </si>
  <si>
    <t>Nor the Moon by Night</t>
  </si>
  <si>
    <t>The Boat</t>
  </si>
  <si>
    <t>based on Prologue and chapter 11 of Mission to the Mughals</t>
  </si>
  <si>
    <t>based on chapters 12 and 17 of Mission to the Mughals</t>
  </si>
  <si>
    <t>Blaise Pascal and the Adders of Aphraphul</t>
  </si>
  <si>
    <t>A Tale of Two Alberts</t>
  </si>
  <si>
    <t>A Study in Redheads</t>
  </si>
  <si>
    <t>Hair of the Dog or the Continuing Adventures of Harry Lefferts</t>
  </si>
  <si>
    <t>Historically Well Preserved</t>
  </si>
  <si>
    <t>Northwest Passage, part Five</t>
  </si>
  <si>
    <t>1636: The Devil's Opera</t>
  </si>
  <si>
    <t>No Ship for Tranquebar, part Four</t>
  </si>
  <si>
    <t>Copley</t>
  </si>
  <si>
    <t>James Copley</t>
  </si>
  <si>
    <t>Margarete's Rose</t>
  </si>
  <si>
    <t>Lion's Tower</t>
  </si>
  <si>
    <t>The Future Is Where You Started</t>
  </si>
  <si>
    <t>Storm Signals</t>
  </si>
  <si>
    <t>The Red Flag of Henneberg</t>
  </si>
  <si>
    <t>Schoeffel</t>
  </si>
  <si>
    <t>Kim Schoeffel</t>
  </si>
  <si>
    <t>Me Fecit Solingen Nicht</t>
  </si>
  <si>
    <t>Rotkappchen</t>
  </si>
  <si>
    <t>Enrico Toro and David Carrico</t>
  </si>
  <si>
    <t>Euterpe, Episode 4</t>
  </si>
  <si>
    <t>Northwest Passage, Part Six</t>
  </si>
  <si>
    <t>All Steamed Up</t>
  </si>
  <si>
    <t>Hasseler</t>
  </si>
  <si>
    <t>Bjorn Hasseler</t>
  </si>
  <si>
    <t>Bibelgesellschaft</t>
  </si>
  <si>
    <t>A Marriage of Inconvenience</t>
  </si>
  <si>
    <t>Keyser</t>
  </si>
  <si>
    <t>Nicholas Keyser</t>
  </si>
  <si>
    <t>Requiem in Blue</t>
  </si>
  <si>
    <t>The Baptist Basement Bar and Grill</t>
  </si>
  <si>
    <t>Second Chance Bird, Episode One</t>
  </si>
  <si>
    <t>GG32-Hasseler-02</t>
  </si>
  <si>
    <t>author told VdM, "mid-1634"</t>
  </si>
  <si>
    <t>1635: The Eastern Front</t>
  </si>
  <si>
    <t>GG32-Vance-06</t>
  </si>
  <si>
    <t>story says "early spring", but author told me that April is most likely but he needed to be vague about Kristina's GV visit</t>
  </si>
  <si>
    <t>GG32-Howard-05</t>
  </si>
  <si>
    <t>author said to place story in "early summer of '36 (June)".</t>
  </si>
  <si>
    <t>King of the Road</t>
  </si>
  <si>
    <t>Jeff Corwith and Kerryn Offord</t>
  </si>
  <si>
    <t>Black Gold</t>
  </si>
  <si>
    <t>Fire and Brimstone</t>
  </si>
  <si>
    <t>Transit</t>
  </si>
  <si>
    <t>Second Chance Bird, Episode 2</t>
  </si>
  <si>
    <t>Northwest Passage, part Seven</t>
  </si>
  <si>
    <t>Corwith</t>
  </si>
  <si>
    <t>Brad Sinor and Tracy S. Morris</t>
  </si>
  <si>
    <t>Portrait of Bees in Spring</t>
  </si>
  <si>
    <t>Going Home</t>
  </si>
  <si>
    <t>The Dragon Slayer</t>
  </si>
  <si>
    <t>Warm Spit</t>
  </si>
  <si>
    <t>Hays</t>
  </si>
  <si>
    <t>Sarah Hays and Terry Howard</t>
  </si>
  <si>
    <t>Orlando Delivers</t>
  </si>
  <si>
    <t>Herbert Sakalucks</t>
  </si>
  <si>
    <t>Northwest Passage, Part Eight</t>
  </si>
  <si>
    <t>Second Chance Bird, Episode Three</t>
  </si>
  <si>
    <t>The Beckies</t>
  </si>
  <si>
    <t>Fire and Ice</t>
  </si>
  <si>
    <t>Dove</t>
  </si>
  <si>
    <t>David W. Dove</t>
  </si>
  <si>
    <t>Solemn Duty</t>
  </si>
  <si>
    <t>Boom Toys</t>
  </si>
  <si>
    <t>Dueling Philosophers</t>
  </si>
  <si>
    <t>12/1630</t>
  </si>
  <si>
    <t>2/1630</t>
  </si>
  <si>
    <t>Arrested Development</t>
  </si>
  <si>
    <t>Saint George Does It Again</t>
  </si>
  <si>
    <t>Northwest Passage, Part Nine</t>
  </si>
  <si>
    <t>Second Chance Bird, Episode Four</t>
  </si>
  <si>
    <t>Modern Medicine</t>
  </si>
  <si>
    <t>As Ye Have Done It Unto One of the Least</t>
  </si>
  <si>
    <t>Jacob's Ladder</t>
  </si>
  <si>
    <t>Credit Where It's Due</t>
  </si>
  <si>
    <t>Pipe Line</t>
  </si>
  <si>
    <t>Second Chance Bird, Episode Five</t>
  </si>
  <si>
    <t>Jack Carroll and Edith Wild</t>
  </si>
  <si>
    <t>Equal Rights, Part One</t>
  </si>
  <si>
    <t>Blood in Erfurt</t>
  </si>
  <si>
    <t>Dr. Phil for President</t>
  </si>
  <si>
    <t>Dreams Can Come True</t>
  </si>
  <si>
    <t>Buddy</t>
  </si>
  <si>
    <t>The Society of Saint Philip of the Screwdriver</t>
  </si>
  <si>
    <t>Equal Rights, Part Two</t>
  </si>
  <si>
    <t>Second Chance Bird, Episode Six</t>
  </si>
  <si>
    <t>Waters</t>
  </si>
  <si>
    <t>Robert E. Waters</t>
  </si>
  <si>
    <t>The Game of War</t>
  </si>
  <si>
    <t>Bradley H. Sinor and Tracy S. Morris</t>
  </si>
  <si>
    <t>The Play's the Thing</t>
  </si>
  <si>
    <t>Paper Mate</t>
  </si>
  <si>
    <t>Mitzi the Kid</t>
  </si>
  <si>
    <t>The Lesser of Two Evils</t>
  </si>
  <si>
    <t>Letters Home, 1 and 2</t>
  </si>
  <si>
    <t>Dye Another Day</t>
  </si>
  <si>
    <t>Gannon</t>
  </si>
  <si>
    <t>Charles E. Gannon</t>
  </si>
  <si>
    <t>Birds of a Feather</t>
  </si>
  <si>
    <t>Falser Messiah</t>
  </si>
  <si>
    <t>Royal Dutch Airlines</t>
  </si>
  <si>
    <t>Milton's Choice</t>
  </si>
  <si>
    <t>To End the Evening</t>
  </si>
  <si>
    <t>Cap and Gown</t>
  </si>
  <si>
    <t>Roberts</t>
  </si>
  <si>
    <t>Panteleimon Roberts</t>
  </si>
  <si>
    <t>Frying Pan</t>
  </si>
  <si>
    <t>All God's Childern in the Burning East</t>
  </si>
  <si>
    <t>Do It Once and Do It Again</t>
  </si>
  <si>
    <t>Hunt</t>
  </si>
  <si>
    <t>Walter H Hunt</t>
  </si>
  <si>
    <t>Les Ailes du Papillon</t>
  </si>
  <si>
    <t>And the Devil Will Drag You Under</t>
  </si>
  <si>
    <t>Salonica</t>
  </si>
  <si>
    <t>The Sound of Sweet Strings: A Serenade in One Movement</t>
  </si>
  <si>
    <t>Stone Harvest</t>
  </si>
  <si>
    <t>Kerryn Offord and Linda Davidson</t>
  </si>
  <si>
    <t>An Eye Opener</t>
  </si>
  <si>
    <t>Make Mine Macrame'</t>
  </si>
  <si>
    <t>Upward Mobility</t>
  </si>
  <si>
    <t>Four Days on the Danube</t>
  </si>
  <si>
    <t>A Relation of the Late Siege</t>
  </si>
  <si>
    <t>not counting epilogue a few months later</t>
  </si>
  <si>
    <t>The Arrow</t>
  </si>
  <si>
    <t>Aerial Donkeys</t>
  </si>
  <si>
    <t>Second Chance Bird, Episode Seven</t>
  </si>
  <si>
    <t>author says begin May 35 last scene June 35</t>
  </si>
  <si>
    <t>author says, "At present, the story has no date cues.  However, it can't end so late that the field agents of the Venetian government would be unaware of GV's information on glassmaking.  Nor so early that the encyclopedia duplication would be implausible.  The Liebig condenser was new to the Venetian glassmakers in April 34 (TGA Chap 33), so presumably the transition would be a few months after that.  SInce my field agent was a roving agent chasing a fugitive, not the resident agent in Germany. the start date is even less sure, but I said 1633. That's vague enough to allow for the hunt, despite army movements."</t>
  </si>
  <si>
    <t>Lname</t>
  </si>
  <si>
    <t>Author</t>
  </si>
  <si>
    <t xml:space="preserve">1st </t>
  </si>
  <si>
    <t>Bsort</t>
  </si>
  <si>
    <t>Esort</t>
  </si>
  <si>
    <t>Author1</t>
  </si>
  <si>
    <t>based on references toOperation Krystallnacht</t>
  </si>
  <si>
    <t>Publ</t>
  </si>
  <si>
    <t>Pre-ROF</t>
  </si>
  <si>
    <t>ROF</t>
  </si>
  <si>
    <t>Ma</t>
  </si>
  <si>
    <t>Jn</t>
  </si>
  <si>
    <t>Jl</t>
  </si>
  <si>
    <t>Au</t>
  </si>
  <si>
    <t>Se</t>
  </si>
  <si>
    <t>Oc</t>
  </si>
  <si>
    <t>No</t>
  </si>
  <si>
    <t>De</t>
  </si>
  <si>
    <t>Ja</t>
  </si>
  <si>
    <t>Fe</t>
  </si>
  <si>
    <t>Mr</t>
  </si>
  <si>
    <t>Ap</t>
  </si>
  <si>
    <t>Ma</t>
  </si>
  <si>
    <t>Jn</t>
  </si>
  <si>
    <t>Jl</t>
  </si>
  <si>
    <t>Au</t>
  </si>
  <si>
    <t>Se</t>
  </si>
  <si>
    <t>Oc</t>
  </si>
  <si>
    <t>No</t>
  </si>
  <si>
    <t>GG38-Carroll-06</t>
  </si>
  <si>
    <t>per author, who also says ending has to come after Borja's coup</t>
  </si>
  <si>
    <t>I Want To Be Your Hero</t>
  </si>
  <si>
    <t>RoFP041</t>
  </si>
  <si>
    <t xml:space="preserve"> I'll set Anneke and Marritje's purchase of the sloop, which begins the story, between August and October of 1635.  That's a reasonable lapse from the defeat in Mecklenburg for the original owner to escape with his family to Rotterdam, and then decide to sell the boat.  If he needs money, it makes sense to sell it sooner rather than later, so I'll eliminate later dates.  The launching of the new Navy schooner, which ends the story, can come between February and June of 1637.</t>
  </si>
  <si>
    <t>GG42-Carroll-02</t>
  </si>
  <si>
    <t>De</t>
  </si>
  <si>
    <t>Ja</t>
  </si>
  <si>
    <t>Fe</t>
  </si>
  <si>
    <t>Mr</t>
  </si>
  <si>
    <t>Ap</t>
  </si>
  <si>
    <t>Ma</t>
  </si>
  <si>
    <t>Jn</t>
  </si>
  <si>
    <t>Jl</t>
  </si>
  <si>
    <t>Au</t>
  </si>
  <si>
    <t>Se</t>
  </si>
  <si>
    <t>Oc</t>
  </si>
  <si>
    <t>No</t>
  </si>
  <si>
    <t>De</t>
  </si>
  <si>
    <t>Ja</t>
  </si>
  <si>
    <t>Fe</t>
  </si>
  <si>
    <t>Mr</t>
  </si>
  <si>
    <t>Ap</t>
  </si>
  <si>
    <t>Ma</t>
  </si>
  <si>
    <t>Jn</t>
  </si>
  <si>
    <t>Jl</t>
  </si>
  <si>
    <t>Au</t>
  </si>
  <si>
    <t>Se</t>
  </si>
  <si>
    <t>Oc</t>
  </si>
  <si>
    <t>No</t>
  </si>
  <si>
    <t>De</t>
  </si>
  <si>
    <t>Ja</t>
  </si>
  <si>
    <t>Fe</t>
  </si>
  <si>
    <t>Mr</t>
  </si>
  <si>
    <t>Ap</t>
  </si>
  <si>
    <t>Ma</t>
  </si>
  <si>
    <t>Jn</t>
  </si>
  <si>
    <t>Jl</t>
  </si>
  <si>
    <t>Au</t>
  </si>
  <si>
    <t>Se</t>
  </si>
  <si>
    <t>Oc</t>
  </si>
  <si>
    <t>No</t>
  </si>
  <si>
    <t>De</t>
  </si>
  <si>
    <t>Ja</t>
  </si>
  <si>
    <t>Fe</t>
  </si>
  <si>
    <t>Mr</t>
  </si>
  <si>
    <t>Ap</t>
  </si>
  <si>
    <t>Ma</t>
  </si>
  <si>
    <t>Jn</t>
  </si>
  <si>
    <t>Jl</t>
  </si>
  <si>
    <t>Au</t>
  </si>
  <si>
    <t>Se</t>
  </si>
  <si>
    <t>Oc</t>
  </si>
  <si>
    <t>No</t>
  </si>
  <si>
    <t>De</t>
  </si>
  <si>
    <t>JonesL</t>
  </si>
  <si>
    <t>Loren K. Jones</t>
  </si>
  <si>
    <t>Power to the People</t>
  </si>
  <si>
    <t>Mackey</t>
  </si>
  <si>
    <t>Kim Mackey</t>
  </si>
  <si>
    <t>Essen Steel, Part I</t>
  </si>
  <si>
    <t>Huff</t>
  </si>
  <si>
    <t>Gorg Huff</t>
  </si>
  <si>
    <t>God's Gifts</t>
  </si>
  <si>
    <t>JonesL</t>
  </si>
  <si>
    <t>Loren K. Jones</t>
  </si>
  <si>
    <t>Anna's Story</t>
  </si>
  <si>
    <t>Flint</t>
  </si>
  <si>
    <t>Eric Flint</t>
  </si>
  <si>
    <t>JonesD</t>
  </si>
  <si>
    <t>Douglas W. Jones</t>
  </si>
  <si>
    <t>Schwarza Falls</t>
  </si>
  <si>
    <t>Huston</t>
  </si>
  <si>
    <t>Mark Huston</t>
  </si>
  <si>
    <t>Seasons</t>
  </si>
  <si>
    <t>Bergstralh</t>
  </si>
  <si>
    <t>Karen Bergstralh</t>
  </si>
  <si>
    <t>One Man's Junk</t>
  </si>
  <si>
    <t>SUMMER</t>
  </si>
  <si>
    <t>Donahue</t>
  </si>
  <si>
    <t>Greg Donahue</t>
  </si>
  <si>
    <t>Skeletons</t>
  </si>
  <si>
    <t>Zeek</t>
  </si>
  <si>
    <t>John Zeek</t>
  </si>
  <si>
    <t>Family</t>
  </si>
  <si>
    <t>RPG</t>
  </si>
  <si>
    <t>Van Natta</t>
  </si>
  <si>
    <t>Tom Van Natta</t>
  </si>
  <si>
    <t>Curio and Relic</t>
  </si>
  <si>
    <t>Goodlett</t>
  </si>
  <si>
    <t>Paula Goodlett</t>
  </si>
  <si>
    <t>Huff</t>
  </si>
  <si>
    <t>Gorg Huff</t>
  </si>
  <si>
    <t>Birdie's Farm</t>
  </si>
  <si>
    <t>Huff</t>
  </si>
  <si>
    <t>Gorg Huff</t>
  </si>
  <si>
    <t>Sewing Circle</t>
  </si>
  <si>
    <t>Offord</t>
  </si>
  <si>
    <t>Kerryn Offord</t>
  </si>
  <si>
    <t>Allen</t>
  </si>
  <si>
    <t>Deann Allen and Mike Turner</t>
  </si>
  <si>
    <t>American Past Time</t>
  </si>
  <si>
    <t>Rittgers</t>
  </si>
  <si>
    <t>Russ Rittgers</t>
  </si>
  <si>
    <t>Von Grantville</t>
  </si>
  <si>
    <t>?</t>
  </si>
  <si>
    <t>DeMarce</t>
  </si>
  <si>
    <t>Virginia DeMarce</t>
  </si>
  <si>
    <t>Biting Time</t>
  </si>
  <si>
    <t>Robinson</t>
  </si>
  <si>
    <t>Dan Robinson</t>
  </si>
  <si>
    <t>Dice's Drawings</t>
  </si>
  <si>
    <t>?</t>
  </si>
  <si>
    <t>Lackey</t>
  </si>
  <si>
    <t>Mercedes Lackey</t>
  </si>
  <si>
    <t>To Dye For</t>
  </si>
  <si>
    <t>Hughes</t>
  </si>
  <si>
    <t>Wood Hughes</t>
  </si>
  <si>
    <t>Hell Fighters</t>
  </si>
  <si>
    <t>Freer</t>
  </si>
  <si>
    <t>Dave Freer</t>
  </si>
  <si>
    <t>Huff</t>
  </si>
  <si>
    <t>Gorg Huff</t>
  </si>
  <si>
    <t>Birdie's Village</t>
  </si>
  <si>
    <t>Various</t>
  </si>
  <si>
    <t>Various</t>
  </si>
  <si>
    <t>Brillo Legends</t>
  </si>
  <si>
    <t>Bergstralh</t>
  </si>
  <si>
    <t>Karen Bergstralh</t>
  </si>
  <si>
    <t>Rittgers</t>
  </si>
  <si>
    <t>Russ Rittgers</t>
  </si>
  <si>
    <t>Chip's Christmas Gift</t>
  </si>
  <si>
    <t>Cresswell</t>
  </si>
  <si>
    <t>Jonathan Cresswell and Scott Washburn</t>
  </si>
  <si>
    <t>Pederson</t>
  </si>
  <si>
    <t>Anette M. Pederson</t>
  </si>
  <si>
    <t>Family Faith</t>
  </si>
  <si>
    <t>Dennis</t>
  </si>
  <si>
    <t>Andrew Dennis</t>
  </si>
  <si>
    <t>Between the Armies</t>
  </si>
  <si>
    <t>Boatright</t>
  </si>
  <si>
    <t>Rick Boatright</t>
  </si>
  <si>
    <t>Canst Thou Send Lightnings?</t>
  </si>
  <si>
    <t>???</t>
  </si>
  <si>
    <t>Zeek</t>
  </si>
  <si>
    <t>John Zeek</t>
  </si>
  <si>
    <t>Bottom Feeders</t>
  </si>
  <si>
    <t>Boyes</t>
  </si>
  <si>
    <t>Walt Boyes</t>
  </si>
  <si>
    <t>Viehl</t>
  </si>
  <si>
    <t>S. L. Viehl</t>
  </si>
  <si>
    <t>Goodlett</t>
  </si>
  <si>
    <t>Paula Goodlett and Gorg Huff</t>
  </si>
  <si>
    <t>Poor Little Rich Girls</t>
  </si>
  <si>
    <t>Various</t>
  </si>
  <si>
    <t>Multiple authors</t>
  </si>
  <si>
    <t>Brillo Letters</t>
  </si>
  <si>
    <t>Huff</t>
  </si>
  <si>
    <t>Gorg Huff</t>
  </si>
  <si>
    <t>Other People’s Money</t>
  </si>
  <si>
    <t>Lutz</t>
  </si>
  <si>
    <t>Ernest Lutz and John Zeek</t>
  </si>
  <si>
    <t>Elizabeth</t>
  </si>
  <si>
    <t>SPRING</t>
  </si>
  <si>
    <t>Rittgers</t>
  </si>
  <si>
    <t>Russ Rittgers</t>
  </si>
  <si>
    <t>Grantville is Different</t>
  </si>
  <si>
    <t>Goodlett</t>
  </si>
  <si>
    <t>Paula Goodlett and Gorg Huff</t>
  </si>
  <si>
    <t>Susan’s Story</t>
  </si>
  <si>
    <t>Robison</t>
  </si>
  <si>
    <t>Jay Robison</t>
  </si>
  <si>
    <t>Breaking News</t>
  </si>
  <si>
    <t>Holler</t>
  </si>
  <si>
    <t>Leonard Holler</t>
  </si>
  <si>
    <t>Just One of Those Days</t>
  </si>
  <si>
    <t>Dorsett</t>
  </si>
  <si>
    <t>Jody Dorsett</t>
  </si>
  <si>
    <t>Turner</t>
  </si>
  <si>
    <t>Francis Turner</t>
  </si>
  <si>
    <t>Hobson’s Choice</t>
  </si>
  <si>
    <t>?</t>
  </si>
  <si>
    <t>Friend</t>
  </si>
  <si>
    <t>John and Patti Friend</t>
  </si>
  <si>
    <t>Burgers, Fries, and Beer</t>
  </si>
  <si>
    <t>?</t>
  </si>
  <si>
    <t>1635: The Dreeson Incident</t>
  </si>
  <si>
    <t>Wentworth</t>
  </si>
  <si>
    <t>K. D. Wentworth</t>
  </si>
  <si>
    <t>Here Comes Santa Claus</t>
  </si>
  <si>
    <t>Zeek</t>
  </si>
  <si>
    <t>John Zeek</t>
  </si>
  <si>
    <t>One Fine Day</t>
  </si>
  <si>
    <t>Clavell</t>
  </si>
  <si>
    <t>Jose J. Clavell</t>
  </si>
  <si>
    <t>Magdeburg Marines: The Few and the Proud</t>
  </si>
  <si>
    <t>Offord</t>
  </si>
  <si>
    <t>Kerryn Offord</t>
  </si>
  <si>
    <t>Flint</t>
  </si>
  <si>
    <t>Eric Flint and John Zeek</t>
  </si>
  <si>
    <t>Carrico</t>
  </si>
  <si>
    <t>David Carrico</t>
  </si>
  <si>
    <t>The Sound of Music</t>
  </si>
  <si>
    <t>Racciato</t>
  </si>
  <si>
    <t>Chris Racciato</t>
  </si>
  <si>
    <t>Taste of Home</t>
  </si>
  <si>
    <t>Offord</t>
  </si>
  <si>
    <t>Kerryn Offord</t>
  </si>
  <si>
    <t>Carrico</t>
  </si>
  <si>
    <t>David Carrico</t>
  </si>
  <si>
    <t>Heavy Metal Music or Revolution in Three Flats</t>
  </si>
  <si>
    <t>WeberD</t>
  </si>
  <si>
    <t>David Weber</t>
  </si>
  <si>
    <t>?</t>
  </si>
  <si>
    <t>?</t>
  </si>
  <si>
    <t>Flint</t>
  </si>
  <si>
    <t>Eric Flint</t>
  </si>
  <si>
    <t>The Wallenstein Gambit</t>
  </si>
  <si>
    <t>Flint</t>
  </si>
  <si>
    <t>Eric Flint and Andrew Dennis</t>
  </si>
  <si>
    <t>1634: The Galileo Affair</t>
  </si>
  <si>
    <t>DeMarce</t>
  </si>
  <si>
    <t>Virginia DeMarce</t>
  </si>
  <si>
    <t>Schillawsky</t>
  </si>
  <si>
    <t>Philip Schillawsky and John Rigby</t>
  </si>
  <si>
    <t>Recycling</t>
  </si>
  <si>
    <t>Musch</t>
  </si>
  <si>
    <t>Eva Musch</t>
  </si>
  <si>
    <t>Musch</t>
  </si>
  <si>
    <t>Eva Musch</t>
  </si>
  <si>
    <t>Racciato</t>
  </si>
  <si>
    <t>Chris Racciato</t>
  </si>
  <si>
    <t>Burmashave</t>
  </si>
  <si>
    <t>?</t>
  </si>
  <si>
    <t>DeMarce</t>
  </si>
  <si>
    <t>Virginia DeMarce</t>
  </si>
  <si>
    <t>Murphy’s Law</t>
  </si>
  <si>
    <t>Toro</t>
  </si>
  <si>
    <t>Enrico M. Toro</t>
  </si>
  <si>
    <t>Euterpe, episode 1</t>
  </si>
  <si>
    <t>Ewing</t>
  </si>
  <si>
    <t>Danita Ewing</t>
  </si>
  <si>
    <t>Flint</t>
  </si>
  <si>
    <t>Eric Flint and David Weber</t>
  </si>
  <si>
    <t>WeberCJ</t>
  </si>
  <si>
    <t>Christopher James Weber</t>
  </si>
  <si>
    <t>Carrico</t>
  </si>
  <si>
    <t>David Carrico</t>
  </si>
  <si>
    <t>Suite for Four Hands</t>
  </si>
  <si>
    <t>Goodlett</t>
  </si>
  <si>
    <t>Paula Goodlett and Gorg Huff</t>
  </si>
  <si>
    <t>Old Folk’s Music</t>
  </si>
  <si>
    <t>Toro</t>
  </si>
  <si>
    <t>Enrico M. Toro</t>
  </si>
  <si>
    <t>Euterpe, episode 2</t>
  </si>
  <si>
    <t>Flint</t>
  </si>
  <si>
    <t>Eric Flint</t>
  </si>
  <si>
    <t>Portraits</t>
  </si>
  <si>
    <t>Ewing</t>
  </si>
  <si>
    <t>Danita Ewing</t>
  </si>
  <si>
    <t>Toro</t>
  </si>
  <si>
    <t>Enrico M. Toro</t>
  </si>
  <si>
    <t>Euterpe, Episode 3</t>
  </si>
  <si>
    <t>Flint</t>
  </si>
  <si>
    <t>Eric Flint and David Weber</t>
  </si>
  <si>
    <t>1634: The Baltic War</t>
  </si>
  <si>
    <t>Flint</t>
  </si>
  <si>
    <t>Eric Flint</t>
  </si>
  <si>
    <t>Steps in the Dance</t>
  </si>
  <si>
    <t>Mackey</t>
  </si>
  <si>
    <t>Kim Mackey</t>
  </si>
  <si>
    <t>Ounces of Prevention</t>
  </si>
  <si>
    <t>Robison</t>
  </si>
  <si>
    <t>Jay Robison</t>
  </si>
  <si>
    <t>Mightier than the Sword</t>
  </si>
  <si>
    <t>DeMarce</t>
  </si>
  <si>
    <t>Virginia DeMarce</t>
  </si>
  <si>
    <t>‘Til We Meet Again</t>
  </si>
  <si>
    <t>Flint</t>
  </si>
  <si>
    <t>Eric Flint and Virginia DeMarce</t>
  </si>
  <si>
    <t>1634: The Bavarian Crisis</t>
  </si>
  <si>
    <t>Cooper</t>
  </si>
  <si>
    <t>Iver Cooper</t>
  </si>
  <si>
    <t>Federico and Ginger</t>
  </si>
  <si>
    <t>Klimov</t>
  </si>
  <si>
    <t>Victor Klimov</t>
  </si>
  <si>
    <t>Howard</t>
  </si>
  <si>
    <t>Terry Howard</t>
  </si>
  <si>
    <t>Grantville’s Greatest Philosopher</t>
  </si>
  <si>
    <t>?</t>
  </si>
  <si>
    <t>Spehar</t>
  </si>
  <si>
    <t>Mike Spehar</t>
  </si>
  <si>
    <t>Collateral Damage</t>
  </si>
  <si>
    <t>DeMarce</t>
  </si>
  <si>
    <t>Virginia DeMarce</t>
  </si>
  <si>
    <t>based on RoFP</t>
  </si>
  <si>
    <t>Rivals</t>
  </si>
  <si>
    <t>early</t>
  </si>
  <si>
    <t>late</t>
  </si>
  <si>
    <t>L-sum</t>
  </si>
  <si>
    <t>L_aut</t>
  </si>
  <si>
    <t>Spring</t>
  </si>
  <si>
    <t>Pastor Kastenmayer’s Revenge</t>
  </si>
  <si>
    <t>Offord</t>
  </si>
  <si>
    <t>Kerryn Offord</t>
  </si>
  <si>
    <t>Class of ‘34</t>
  </si>
  <si>
    <t>DeMarce</t>
  </si>
  <si>
    <t>Virginia DeMarce</t>
  </si>
  <si>
    <t>Sonnenleiter</t>
  </si>
  <si>
    <t>Jon and Linda Sonnenleiter</t>
  </si>
  <si>
    <t>Bergstralh</t>
  </si>
  <si>
    <t>Karen Bergstralh</t>
  </si>
  <si>
    <t>Live Free</t>
  </si>
  <si>
    <t>Flint</t>
  </si>
  <si>
    <t>Eric Flint and Andrew Dennis</t>
  </si>
  <si>
    <t>1635: The Cannon Law</t>
  </si>
  <si>
    <t>StoryID</t>
  </si>
  <si>
    <t>Notes on Interpretation</t>
  </si>
  <si>
    <t>GG4-Robinson</t>
  </si>
  <si>
    <t xml:space="preserve">Start as Sept. 1631: Story happens four months after the widow arrives in GV, which was soon after RoF, but while herbs can still be gathered. </t>
  </si>
  <si>
    <t>GG4-Bergstralh</t>
  </si>
  <si>
    <t>Action in Summer 1631: Prelude to GG5-Bergtralh which starts in Nov. 1631; day gets warm</t>
  </si>
  <si>
    <t>GG6-Cooper</t>
  </si>
  <si>
    <t>ROF1-WeberD</t>
  </si>
  <si>
    <t>The initial meeting of Mike and Eddie occurs sometime in 1632 (hardcover p. 6). Shorty after Simpson and Eddie arrive in Magdeburg, there is a reference to the "winter just past." (p. 55)</t>
  </si>
  <si>
    <t>ROF1-Viehl</t>
  </si>
  <si>
    <t>Many date problems. Hardcover ROF p. 195, "spring breeze". P. 196, yarrow is in bloom, usually blooms June-Sept. P. 213 coffee ran out a month before, but 1632 Chapter 43, clearly set in November, 1631, says "Grantville's supermarkets had run out of coffee weeks ago.  So call that October, which implies that Harvey came in in November, 1631.  P. 218, Ed Piazza still HS principal, although 1632 implies that Len Trout took over before Ed went with Rebecca to see GA in April 1632. P. 220, Rebecca's baby kicking, although baby born in late August 1632.</t>
  </si>
  <si>
    <t>Cookbooks</t>
  </si>
  <si>
    <t>Scrambled Eggs</t>
  </si>
  <si>
    <t>Bacon</t>
  </si>
  <si>
    <t>Motherbood and Apple Pie, While You're At It</t>
  </si>
  <si>
    <t>Common Sense</t>
  </si>
  <si>
    <t>Bypass Surgery</t>
  </si>
  <si>
    <t>Who's Calling This Race?</t>
  </si>
  <si>
    <t>Suits</t>
  </si>
  <si>
    <t>Horse Thieves</t>
  </si>
  <si>
    <t>Ellis Island</t>
  </si>
  <si>
    <t>K.D. Wentworth</t>
  </si>
  <si>
    <t>Gorg Huff and Paula Goodlett</t>
  </si>
  <si>
    <t>Jonathan Cresswell</t>
  </si>
  <si>
    <t>Mulungu Seed</t>
  </si>
  <si>
    <t>Pedersen</t>
  </si>
  <si>
    <t>Mule 'Round the World</t>
  </si>
  <si>
    <t>GG7-DeMarce</t>
  </si>
  <si>
    <t>GG5-Toro</t>
  </si>
  <si>
    <t>All action on Oct. 7, 1633, with flashbacks</t>
  </si>
  <si>
    <t>GG3-Toro</t>
  </si>
  <si>
    <t>Has flashbacks</t>
  </si>
  <si>
    <t>GG2-Huff</t>
  </si>
  <si>
    <t>ends mid-April 1632</t>
  </si>
  <si>
    <t>GG5-Jones</t>
  </si>
  <si>
    <t>ends May 31, 1631</t>
  </si>
  <si>
    <t>ROF1-Boyes</t>
  </si>
  <si>
    <t>VDM comments: "no internal dating but it’s hard to imagine that Suhl had joined the NUS much before Alte Veste"</t>
  </si>
  <si>
    <t>GG6-Rittgers</t>
  </si>
  <si>
    <t>starts and ends late Aug. 1632</t>
  </si>
  <si>
    <t>GG4-Clavell</t>
  </si>
  <si>
    <t>starts Dec. 6, 1632, ends June 6, 1633</t>
  </si>
  <si>
    <t>1634:TRR-Offord</t>
  </si>
  <si>
    <t>ROF1-Wentworth</t>
  </si>
  <si>
    <t>ends Dec. 24, 1632</t>
  </si>
  <si>
    <t>GG3-Carrico</t>
  </si>
  <si>
    <t>All action on Jan. 19, 1633. Has flashbacks</t>
  </si>
  <si>
    <t>1634TRR-DeMarce-Who's</t>
  </si>
  <si>
    <t>ends early Aug 1633</t>
  </si>
  <si>
    <t>GG6-Schillawsky</t>
  </si>
  <si>
    <t>ends July 4, 1633</t>
  </si>
  <si>
    <t>1634TGA-Flint</t>
  </si>
  <si>
    <t>Prologue is Spring 1633</t>
  </si>
  <si>
    <t>1633-Flint</t>
  </si>
  <si>
    <t>GG2-Toro</t>
  </si>
  <si>
    <t>GG5-Carrico</t>
  </si>
  <si>
    <t>Begins late July 1633</t>
  </si>
  <si>
    <t>GG2-WeberCJ</t>
  </si>
  <si>
    <t>starts wth undated flashback post-May 1631</t>
  </si>
  <si>
    <t>action is late Nov. 1633. flashback to Feb. 1632</t>
  </si>
  <si>
    <t>GG6-DeMarce</t>
  </si>
  <si>
    <t>ends Dec. 24, 1634</t>
  </si>
  <si>
    <t>GG7-Sonnenleiter</t>
  </si>
  <si>
    <t>begins early Oct 1634</t>
  </si>
  <si>
    <t>Trials</t>
  </si>
  <si>
    <t>Merino Problem, The</t>
  </si>
  <si>
    <t>Lineman for the Country, A</t>
  </si>
  <si>
    <t>Masters and Men, Of</t>
  </si>
  <si>
    <t>Witch to Live, A</t>
  </si>
  <si>
    <t>code as 999999 so it sorts to the end</t>
  </si>
  <si>
    <t>Uptime dates are NOT placed on the timeline but may be mentioned in Notes</t>
  </si>
  <si>
    <t>Matter of Consultation, A</t>
  </si>
  <si>
    <t>Three R’s, The</t>
  </si>
  <si>
    <t>Night at the Ballet, A</t>
  </si>
  <si>
    <t>Suhl Incident, The</t>
  </si>
  <si>
    <t>Doctor Gribbleflotz Chronicles, Part 2, The</t>
  </si>
  <si>
    <t>Navy, In the</t>
  </si>
  <si>
    <t>Night, All Hats Are Gray, In the</t>
  </si>
  <si>
    <t>Rudolstadt Colloquy, The</t>
  </si>
  <si>
    <t>Demons Will Sleep, If the</t>
  </si>
  <si>
    <t>Invisible War: Chapters 1-4, An</t>
  </si>
  <si>
    <t>Company Men, The</t>
  </si>
  <si>
    <t>Nightmare Upon the Present, A</t>
  </si>
  <si>
    <t>Ram Rebellion, The</t>
  </si>
  <si>
    <t>Invisible War (Conclusion), An</t>
  </si>
  <si>
    <t>Dalai Lama’s Electric Buddha, The</t>
  </si>
  <si>
    <t>Woman Shall Not Wear That, The</t>
  </si>
  <si>
    <t>Misadventures of T &amp; V, The</t>
  </si>
  <si>
    <t>Tuscan Son, Under the</t>
  </si>
  <si>
    <t>Not At All the Type</t>
  </si>
  <si>
    <t>RAM</t>
  </si>
  <si>
    <t>Saints, On Ye</t>
  </si>
  <si>
    <t>ROF2?-Cresswell</t>
  </si>
  <si>
    <t xml:space="preserve">Per author's email, all action in Nov. 1634, over two days. </t>
  </si>
  <si>
    <t>ROF2?-Eddie</t>
  </si>
  <si>
    <t>VDM comments: "In the middle of it, there's a reference to "well into December," which would be 1633.  So for the rest of the action to occur, I would have to estimate it ends in January or February of 1634."</t>
  </si>
  <si>
    <t>ROF2?-Ellis</t>
  </si>
  <si>
    <t>Paula says "only date is 6 months after battle of the Crapper"</t>
  </si>
  <si>
    <t>ROF2?-Trials</t>
  </si>
  <si>
    <t>Per author's email. Gentileschis  were travelling back to GV with
Ron and Gerry Stone</t>
  </si>
  <si>
    <t>Story ID</t>
  </si>
  <si>
    <t>T</t>
  </si>
  <si>
    <t>Chips Are Down, When the</t>
  </si>
  <si>
    <t>ROF2?-HUFF</t>
  </si>
  <si>
    <t>per email from Paula. The characters are in Amsterdam over Christmas.</t>
  </si>
  <si>
    <t>GG8-HANAUER</t>
  </si>
  <si>
    <t>starts May 17 1631, ends June 7 1631</t>
  </si>
  <si>
    <t>Louis de Geer: The Essen Steel Chronicles, Part 2</t>
  </si>
  <si>
    <t>Rolling On</t>
  </si>
  <si>
    <t>Russian Noble, A, Butterflies in the Kremlin Part 1</t>
  </si>
  <si>
    <t>Three Innocuous Words</t>
  </si>
  <si>
    <t>Richard Evans</t>
  </si>
  <si>
    <t>Capacity for Harm</t>
  </si>
  <si>
    <t>Evans</t>
  </si>
  <si>
    <t>Swift</t>
  </si>
  <si>
    <t>Barry Swift</t>
  </si>
  <si>
    <t>I Got My Buck</t>
  </si>
  <si>
    <t>Question of Faith, A</t>
  </si>
  <si>
    <t>Princess Bride, Not A</t>
  </si>
  <si>
    <t>Sons of St. John, The</t>
  </si>
  <si>
    <t>Painter's Gambit</t>
  </si>
  <si>
    <t>GG8-COOPER</t>
  </si>
  <si>
    <t>Dear Sir</t>
  </si>
  <si>
    <t>Flight 19 to Magdeburg</t>
  </si>
  <si>
    <t>Doctor Phil's Distractions: The Doctor Gribbleflotz Chronicles, Part 3</t>
  </si>
  <si>
    <t>Chase, The</t>
  </si>
  <si>
    <t>Mail Stop</t>
  </si>
  <si>
    <t>Those Daring Young Men</t>
  </si>
  <si>
    <t>NCIS-Young Love Lost</t>
  </si>
  <si>
    <t>Jose Clavell</t>
  </si>
  <si>
    <t>Those Not SO Daring Young Men</t>
  </si>
  <si>
    <t>A Matter of Taste</t>
  </si>
  <si>
    <t xml:space="preserve">Those Not So Daring </t>
  </si>
  <si>
    <t>Anna the Baptist</t>
  </si>
  <si>
    <t xml:space="preserve">Loren Jones </t>
  </si>
  <si>
    <t>Fly Like a Bird</t>
  </si>
  <si>
    <t>Mark H. Huston</t>
  </si>
  <si>
    <t>Gearhead</t>
  </si>
  <si>
    <t>Water Wings</t>
  </si>
  <si>
    <t>Under the Tuscan Son</t>
  </si>
  <si>
    <t>Has to end after Ducos incident, which was May or June</t>
  </si>
  <si>
    <t>Wings on the Mountain</t>
  </si>
  <si>
    <t>Jones</t>
  </si>
  <si>
    <t>starts Jan.Feb 34 ends Apr 34, per author email</t>
  </si>
  <si>
    <t>Pocket Money</t>
  </si>
  <si>
    <t>Assumed start in same year it ended, end mid-sept</t>
  </si>
  <si>
    <t>Moonraker</t>
  </si>
  <si>
    <t>Minstrel Boy, The</t>
  </si>
  <si>
    <t>Assumed end in same month as start</t>
  </si>
  <si>
    <t>Sean Massey</t>
  </si>
  <si>
    <t>Ultralight</t>
  </si>
  <si>
    <t>Tool or Die</t>
  </si>
  <si>
    <t>End date set to that of last date slug, from mid story</t>
  </si>
  <si>
    <t>If At First You Don't Succeed</t>
  </si>
  <si>
    <t>Waves of Change</t>
  </si>
  <si>
    <t>Starts after radio station on air. Fifth scene refers to Amsterdam Panic, probably 3309</t>
  </si>
  <si>
    <t>Try, Try Again</t>
  </si>
  <si>
    <t>Little Jammer Boys</t>
  </si>
  <si>
    <t>Mark H Huston</t>
  </si>
  <si>
    <t>The Order of the Foot</t>
  </si>
  <si>
    <t>The Transmitter</t>
  </si>
  <si>
    <t>Essen Chronicles 3: Trip to Paris</t>
  </si>
  <si>
    <t>At the Cliff's Edge</t>
  </si>
  <si>
    <t>Butterflies in the Kremlin 2</t>
  </si>
  <si>
    <t>Bergstalh</t>
  </si>
  <si>
    <t>Massey</t>
  </si>
  <si>
    <t>Safe At First Base</t>
  </si>
  <si>
    <t>Loc in</t>
  </si>
  <si>
    <t>1st Pub</t>
  </si>
  <si>
    <t>01</t>
  </si>
  <si>
    <t>02</t>
  </si>
  <si>
    <t>03</t>
  </si>
  <si>
    <t>04</t>
  </si>
  <si>
    <t>05</t>
  </si>
  <si>
    <t>06</t>
  </si>
  <si>
    <t>07</t>
  </si>
  <si>
    <t>08</t>
  </si>
  <si>
    <t>09</t>
  </si>
  <si>
    <t>10</t>
  </si>
  <si>
    <t>11</t>
  </si>
  <si>
    <t>12</t>
  </si>
  <si>
    <t>13</t>
  </si>
  <si>
    <t>14</t>
  </si>
  <si>
    <t>15</t>
  </si>
  <si>
    <t>16</t>
  </si>
  <si>
    <t>17</t>
  </si>
  <si>
    <t>18</t>
  </si>
  <si>
    <t>19</t>
  </si>
  <si>
    <t>20</t>
  </si>
  <si>
    <t>Gerard Ackerman aka Alister Kimble</t>
  </si>
  <si>
    <t>A Knight's Journey: Penance</t>
  </si>
  <si>
    <t>GG047</t>
  </si>
  <si>
    <t>Spring 35</t>
  </si>
  <si>
    <t>Merriken</t>
  </si>
  <si>
    <t>Terry Howard and Esther Merriken</t>
  </si>
  <si>
    <t>Franklin's Monsters, Act I</t>
  </si>
  <si>
    <t>ignored flashbacks to 1628 and late 1631</t>
  </si>
  <si>
    <t>Banner</t>
  </si>
  <si>
    <t>Brad Banner</t>
  </si>
  <si>
    <t>Lost and Found</t>
  </si>
  <si>
    <t>St. George's Dragon</t>
  </si>
  <si>
    <t>corrected per Kerryn</t>
  </si>
  <si>
    <t>Bartley's Man, Episode Two</t>
  </si>
  <si>
    <t>Ein Feste Burg, Episode 8</t>
  </si>
  <si>
    <t>Franklin's Monsters, Act II, Daumenkino Days</t>
  </si>
  <si>
    <t>GG048</t>
  </si>
  <si>
    <t>late autumn</t>
  </si>
  <si>
    <t>Trapped</t>
  </si>
  <si>
    <t>Townsend</t>
  </si>
  <si>
    <t>Mitch Townsend</t>
  </si>
  <si>
    <t>The Rolling Library</t>
  </si>
  <si>
    <t>Bartley's Man, 3</t>
  </si>
  <si>
    <t>Eine Feste Burg 9</t>
  </si>
  <si>
    <t>All That Glitters</t>
  </si>
  <si>
    <t>GG049</t>
  </si>
  <si>
    <t>Murder at the Higgins</t>
  </si>
  <si>
    <t>ignored flashbacks</t>
  </si>
  <si>
    <t>St. George's Ghosts</t>
  </si>
  <si>
    <t>Ein Feste Burg 10</t>
  </si>
  <si>
    <t>The Undergraduate, Episode 1</t>
  </si>
  <si>
    <t>ignored 1629 scene, "late summer 1634"</t>
  </si>
  <si>
    <t>A Season of Change</t>
  </si>
  <si>
    <t>GG050</t>
  </si>
  <si>
    <t xml:space="preserve"> Merriken</t>
  </si>
  <si>
    <t>Franklin's Monsters, Act III</t>
  </si>
  <si>
    <t>Robert Waters and Meriah Crawford</t>
  </si>
  <si>
    <t>The Multi-Colored King</t>
  </si>
  <si>
    <t>The Winter of '35</t>
  </si>
  <si>
    <t>Ein Feste Burg 11</t>
  </si>
  <si>
    <t>The Undergraduate, 2</t>
  </si>
  <si>
    <t>"Late 1634"</t>
  </si>
  <si>
    <t>An Excellent Woman</t>
  </si>
  <si>
    <t>GG051</t>
  </si>
  <si>
    <t>Terry Howard and Jack Carroll</t>
  </si>
  <si>
    <t>What the Wizard Gave the Scarecrow</t>
  </si>
  <si>
    <t>"early 33"</t>
  </si>
  <si>
    <t>Ein Feste Burg 12</t>
  </si>
  <si>
    <t>The Undergraduate, 3</t>
  </si>
  <si>
    <t>Family Values</t>
  </si>
  <si>
    <t>GG052</t>
  </si>
  <si>
    <t>NESS: The Railroad Missions</t>
  </si>
  <si>
    <t>Kiernan</t>
  </si>
  <si>
    <t>Clair Kiernan</t>
  </si>
  <si>
    <t>Nun Danket</t>
  </si>
  <si>
    <t>Summer 1637"</t>
  </si>
  <si>
    <t>DeMarceq</t>
  </si>
  <si>
    <t>Virginia DeMarceq</t>
  </si>
  <si>
    <t>An Uneasy Kind of Peace</t>
  </si>
  <si>
    <t>Ein feste Burg, 13</t>
  </si>
  <si>
    <t>flashback to Oct 1634</t>
  </si>
  <si>
    <t>The Undergraduate, 4</t>
  </si>
  <si>
    <t>The Seven Dwarves and the Generals Jackson</t>
  </si>
  <si>
    <t>GG053</t>
  </si>
  <si>
    <t>Oh! Such Language</t>
  </si>
  <si>
    <t>ignoring up-time scente 1</t>
  </si>
  <si>
    <t>My Wife, the Axe Murderer</t>
  </si>
  <si>
    <t>Ein feste Burg 14</t>
  </si>
  <si>
    <t>flashbacks to Apr 33 and Nov 34 and Mar 35</t>
  </si>
  <si>
    <t>The Undergraduate 5</t>
  </si>
  <si>
    <t>An Uneasy Kind of Peace 2</t>
  </si>
  <si>
    <t>assumed to be where part 1 left off</t>
  </si>
  <si>
    <t>Queen's Gearhead</t>
  </si>
  <si>
    <t>GG054</t>
  </si>
  <si>
    <t>Gallam</t>
  </si>
  <si>
    <t>Wendy Wilson aka Karina Gallam</t>
  </si>
  <si>
    <t>Perception</t>
  </si>
  <si>
    <t>Franklin's Monsters, Act IV, Apples of Love</t>
  </si>
  <si>
    <t>Uneasy Kind of Peace 3</t>
  </si>
  <si>
    <t>EFB 15</t>
  </si>
  <si>
    <t>The Undergraduate 6</t>
  </si>
  <si>
    <t>Occupied Saxony</t>
  </si>
  <si>
    <t>GG055</t>
  </si>
  <si>
    <t>Murder and Chocolate</t>
  </si>
  <si>
    <t>The Coast of Chaos</t>
  </si>
  <si>
    <t>Walter Hunt</t>
  </si>
  <si>
    <t>The Brothers</t>
  </si>
  <si>
    <t>The People from the Sky</t>
  </si>
  <si>
    <t>Remember Plymouth</t>
  </si>
  <si>
    <t>I Will Walk This Path Again</t>
  </si>
  <si>
    <t>The First Conductor</t>
  </si>
  <si>
    <t>Confederation</t>
  </si>
  <si>
    <t>A Wide Latitude</t>
  </si>
  <si>
    <t>starts early 33, continues at least until 1635 but not sure how much further</t>
  </si>
  <si>
    <t>two summers after a Duch settlement but not sure where</t>
  </si>
  <si>
    <t>no date stamps, but cp. The Mill on the River Kymi</t>
  </si>
  <si>
    <t>has to be after October 1634</t>
  </si>
  <si>
    <t>flashback to  Dec 35, spr 36, Aug 36</t>
  </si>
  <si>
    <t>Sayeau</t>
  </si>
  <si>
    <t>Tim Sayeau</t>
  </si>
  <si>
    <t>Decisions of State</t>
  </si>
  <si>
    <t>Brown</t>
  </si>
  <si>
    <t>Eric S. Brown</t>
  </si>
  <si>
    <t>The Magic of the Speedster</t>
  </si>
  <si>
    <t xml:space="preserve">Terry Howard and Jack Carroll </t>
  </si>
  <si>
    <t>Gifts of Providence</t>
  </si>
  <si>
    <t>"early 1632", "early 1636"</t>
  </si>
  <si>
    <t>Ein feste Burg 16</t>
  </si>
  <si>
    <t>Riviezzo</t>
  </si>
  <si>
    <t>Phillip Riviezzo</t>
  </si>
  <si>
    <t>A Sucker Born Every Minute</t>
  </si>
  <si>
    <t>GG056</t>
  </si>
  <si>
    <t>Robert Waters</t>
  </si>
  <si>
    <t>Letters from Inchon</t>
  </si>
  <si>
    <t>flashbacks to 1950</t>
  </si>
  <si>
    <t>Noxon</t>
  </si>
  <si>
    <t>Robert Noxon</t>
  </si>
  <si>
    <t>Grantville Is Crazy</t>
  </si>
  <si>
    <t>Bagging the Bag Girl</t>
  </si>
  <si>
    <t>spring and summer 37</t>
  </si>
  <si>
    <t>Haessler</t>
  </si>
  <si>
    <t>The Saale Levies</t>
  </si>
  <si>
    <t>An Uneasy Kind of Peace, 5</t>
  </si>
  <si>
    <t>Ein feste Burg, 17</t>
  </si>
  <si>
    <t>Lorrance</t>
  </si>
  <si>
    <t>Nick Lorrance</t>
  </si>
  <si>
    <t>Syncronicity</t>
  </si>
  <si>
    <t>GG057</t>
  </si>
  <si>
    <t>Varner</t>
  </si>
  <si>
    <t>Joshua Varner</t>
  </si>
  <si>
    <t>Asking the Right Question</t>
  </si>
  <si>
    <t>Lopatin</t>
  </si>
  <si>
    <t>Jackie Britton Lopatin</t>
  </si>
  <si>
    <t>Squarely the Best</t>
  </si>
  <si>
    <t>A Trip to Glomfjord</t>
  </si>
  <si>
    <t>Snow White and the r-ARC</t>
  </si>
  <si>
    <t>The Djinn Are Lazy</t>
  </si>
  <si>
    <t>Ein feste Burg Episode 18</t>
  </si>
  <si>
    <t>depending on how you interpret "some time later"</t>
  </si>
  <si>
    <t>Buy the Grammar</t>
  </si>
  <si>
    <t>GG058</t>
  </si>
  <si>
    <t>John F. Harvell and Jack Carroll</t>
  </si>
  <si>
    <t>Mission in the Baltic</t>
  </si>
  <si>
    <t>ends "a few months later"</t>
  </si>
  <si>
    <t>Jack Carroll and Terry Howard</t>
  </si>
  <si>
    <t>No, John, No!</t>
  </si>
  <si>
    <t>early summer</t>
  </si>
  <si>
    <t>The Red Lion Regiment, 1</t>
  </si>
  <si>
    <t>Ein Feste Burg 19</t>
  </si>
  <si>
    <t>The Kymi Orphans</t>
  </si>
  <si>
    <t>GG059</t>
  </si>
  <si>
    <t>Sarah Hays</t>
  </si>
  <si>
    <t>For Want of a Nail</t>
  </si>
  <si>
    <t>Making an Impression</t>
  </si>
  <si>
    <t>flashback to 1990</t>
  </si>
  <si>
    <t>Burning Chickens</t>
  </si>
  <si>
    <t>Lorance</t>
  </si>
  <si>
    <t>Nick Lorance</t>
  </si>
  <si>
    <t>Storybook</t>
  </si>
  <si>
    <t>The Red Lion Regiment 2</t>
  </si>
  <si>
    <t>Ein Feste Burg 20</t>
  </si>
  <si>
    <t>Ryor</t>
  </si>
  <si>
    <t>Margo Ryor</t>
  </si>
  <si>
    <t xml:space="preserve">A Beautiful Friendship, The Beginning </t>
  </si>
  <si>
    <t>GG060</t>
  </si>
  <si>
    <t>Eric S Brown and Jason Cordova</t>
  </si>
  <si>
    <t>The Chosen of the Red God</t>
  </si>
  <si>
    <t>Karen and Kevin Evans</t>
  </si>
  <si>
    <t>Engines of Change: More Power</t>
  </si>
  <si>
    <t>The Vanity Fair</t>
  </si>
  <si>
    <t>What Price For a Miracle?</t>
  </si>
  <si>
    <t>Painted Into a Corner, 1</t>
  </si>
  <si>
    <t>The Red Lion Regiment 3</t>
  </si>
  <si>
    <t>David Carrico et al (see note *)</t>
  </si>
  <si>
    <t>The Taxman Cometh</t>
  </si>
  <si>
    <t>GG061</t>
  </si>
  <si>
    <t>Hooper</t>
  </si>
  <si>
    <t>Bret Hooper</t>
  </si>
  <si>
    <t>Letters of Thanks</t>
  </si>
  <si>
    <t>Three Stooges</t>
  </si>
  <si>
    <t>late spring 34</t>
  </si>
  <si>
    <t>Eric Brown</t>
  </si>
  <si>
    <t>Monster Society</t>
  </si>
  <si>
    <t>Pen Pals</t>
  </si>
  <si>
    <t>Kevin Evans, Karen Evans</t>
  </si>
  <si>
    <t>Engines of Change: The Three Erics</t>
  </si>
  <si>
    <t>Slasher</t>
  </si>
  <si>
    <t>Robert Waters, Meriah Crawford</t>
  </si>
  <si>
    <t>Painted Into a Corner, 2</t>
  </si>
  <si>
    <t>Ein Feste Berg 21</t>
  </si>
  <si>
    <t>Rogers</t>
  </si>
  <si>
    <t>Andy Rogers</t>
  </si>
  <si>
    <t>The Doom of Sallee</t>
  </si>
  <si>
    <t>GG062</t>
  </si>
  <si>
    <t>Sergeant Whathisname</t>
  </si>
  <si>
    <t>ignored pre-RoF scene</t>
  </si>
  <si>
    <t>David Dove</t>
  </si>
  <si>
    <t>The Grantville Two Step</t>
  </si>
  <si>
    <t>Engines of Change: The Miller's Tale</t>
  </si>
  <si>
    <t>Jack Carroll, Terry Howard</t>
  </si>
  <si>
    <t>The Ice Queen</t>
  </si>
  <si>
    <t>end precision because of "three weeks later" which could be Sept</t>
  </si>
  <si>
    <t>S. Brown</t>
  </si>
  <si>
    <t>The Monster Among Us</t>
  </si>
  <si>
    <t>Jack Carroll, Edith Wild</t>
  </si>
  <si>
    <t>Penitence and Redemption</t>
  </si>
  <si>
    <t xml:space="preserve">Robert Waters, Meriah Crawford </t>
  </si>
  <si>
    <t>Painted Into a Corner, 3</t>
  </si>
  <si>
    <t>Ultimate Airport Magdeburg: Blacktop</t>
  </si>
  <si>
    <t>GG063</t>
  </si>
  <si>
    <t xml:space="preserve"> Evans</t>
  </si>
  <si>
    <t>Engines of Change: Digging Deeper</t>
  </si>
  <si>
    <t>In That Place</t>
  </si>
  <si>
    <t>Eric S. Brown, Robert E. Waters</t>
  </si>
  <si>
    <t>The Wampus of Grantville</t>
  </si>
  <si>
    <t>The Bad Seed</t>
  </si>
  <si>
    <t>The Invisible Dogs of Grantville</t>
  </si>
  <si>
    <t>You've Got to Be Kidding Me!</t>
  </si>
  <si>
    <t>no dte stamps, but post-June 1634</t>
  </si>
  <si>
    <t xml:space="preserve">Ein Feste Berg, Episode 22 </t>
  </si>
  <si>
    <t>Townshend</t>
  </si>
  <si>
    <t>Mitchell Townshend</t>
  </si>
  <si>
    <t>Matters of State: The Escape</t>
  </si>
  <si>
    <t>GG064</t>
  </si>
  <si>
    <t>Autumn</t>
  </si>
  <si>
    <t>Reed &amp; Kathy Sue</t>
  </si>
  <si>
    <t>Walt Boyes, Joy Ward</t>
  </si>
  <si>
    <t>The Night Soil King</t>
  </si>
  <si>
    <t>Ein Feste Burg Episode 23</t>
  </si>
  <si>
    <t>Engines of Change: Niels the Builder</t>
  </si>
  <si>
    <t>GG065</t>
  </si>
  <si>
    <t>A Pirate Made</t>
  </si>
  <si>
    <t>Iconomou</t>
  </si>
  <si>
    <t>Georgios Iconomou</t>
  </si>
  <si>
    <t>The People You Know</t>
  </si>
  <si>
    <t>Birthday Blues</t>
  </si>
  <si>
    <t>Terry Howard, Jack Carroll</t>
  </si>
  <si>
    <t>Customs</t>
  </si>
  <si>
    <t>The Thing in the Up-Time Attic</t>
  </si>
  <si>
    <t>Les Futuriens, Parts 1 &amp; 2</t>
  </si>
  <si>
    <t>Hair Club 250</t>
  </si>
  <si>
    <t>GG066</t>
  </si>
  <si>
    <t>early fall interpreted as Sept-Oct</t>
  </si>
  <si>
    <t>Eric S. Brown, Anna G. Carpenter</t>
  </si>
  <si>
    <t>An Army of Scarecrows</t>
  </si>
  <si>
    <t>Transplanted Seed</t>
  </si>
  <si>
    <t>1620 scene ignored</t>
  </si>
  <si>
    <t>The Ghosts of the Blauschloss</t>
  </si>
  <si>
    <t>Engines of Change: For a Few Kroner More</t>
  </si>
  <si>
    <t>Keener</t>
  </si>
  <si>
    <t>Anne Keener</t>
  </si>
  <si>
    <t>Stolen Reputations</t>
  </si>
  <si>
    <t>The Tower of Babel</t>
  </si>
  <si>
    <t>Becket's Blood</t>
  </si>
  <si>
    <t>Les Futuriens, Parts 3 &amp; 4</t>
  </si>
  <si>
    <t>ended spring 1637, but i think for specifically in May 1637 in which case code is 370501</t>
  </si>
  <si>
    <t>Terry Howard, Martin Matchen</t>
  </si>
  <si>
    <t>Death by Makeup</t>
  </si>
  <si>
    <t>GG067</t>
  </si>
  <si>
    <t>Overflow: A Hair Club 250 Story</t>
  </si>
  <si>
    <t>late fall coded as 1002</t>
  </si>
  <si>
    <t>It's the Little Things</t>
  </si>
  <si>
    <t>Eric S Brown, Anna G. Carpenter</t>
  </si>
  <si>
    <t>The Monster Society: Snowbound</t>
  </si>
  <si>
    <t>snow on ground</t>
  </si>
  <si>
    <t>Meriah Crawford, Robert E. Waters</t>
  </si>
  <si>
    <t>The Winter Canvas</t>
  </si>
  <si>
    <t>Etude, Pt 1</t>
  </si>
  <si>
    <t>Your Tax Dollars At Work</t>
  </si>
  <si>
    <t>GG068</t>
  </si>
  <si>
    <t>Watson</t>
  </si>
  <si>
    <t>Mike Watson</t>
  </si>
  <si>
    <t>Greetings</t>
  </si>
  <si>
    <t>early spring</t>
  </si>
  <si>
    <t>The Lost Monster</t>
  </si>
  <si>
    <t>Etude, Pt 2</t>
  </si>
  <si>
    <t>The Long Road Home Part One</t>
  </si>
  <si>
    <t>Drumline</t>
  </si>
  <si>
    <t>GG069</t>
  </si>
  <si>
    <t>Rick Boatright, Kerryn Offord</t>
  </si>
  <si>
    <t>Dr. Phil Rules the Waves</t>
  </si>
  <si>
    <t>Good German Axes</t>
  </si>
  <si>
    <t>Gábor</t>
  </si>
  <si>
    <t>Szántai Gábor</t>
  </si>
  <si>
    <t>Szekler in a Kilt</t>
  </si>
  <si>
    <t>Etude, Pt 3</t>
  </si>
  <si>
    <t>start per author</t>
  </si>
  <si>
    <t>The Long Road Home Part Two</t>
  </si>
  <si>
    <t>The Marshal Comes to Suhl</t>
  </si>
  <si>
    <t>GG070</t>
  </si>
  <si>
    <t>Even Monsters Die</t>
  </si>
  <si>
    <t>A Little Help From His Friends</t>
  </si>
  <si>
    <t>The Monster Under the Bed</t>
  </si>
  <si>
    <t>NESS: Krystalnacht on the Schwarza Express</t>
  </si>
  <si>
    <t>Letters From Gronow, Episode 1</t>
  </si>
  <si>
    <t>An Iconic Mystery</t>
  </si>
  <si>
    <t>GG071</t>
  </si>
  <si>
    <t>The Monster Society: From the Ashes</t>
  </si>
  <si>
    <t>K Scot</t>
  </si>
  <si>
    <t>Thomas K Scot</t>
  </si>
  <si>
    <t>Small is Good</t>
  </si>
  <si>
    <t>Ward</t>
  </si>
  <si>
    <t>Joy Ward</t>
  </si>
  <si>
    <t>Barbie and the Musicians of Bremen</t>
  </si>
  <si>
    <t>Letters From Gronow, Episode 2</t>
  </si>
  <si>
    <t>SMC, Pt 1</t>
  </si>
  <si>
    <t>Whodunnit?</t>
  </si>
  <si>
    <t>GG072</t>
  </si>
  <si>
    <t>Greta's Day Off</t>
  </si>
  <si>
    <t>Between East and West</t>
  </si>
  <si>
    <t>Fall 34</t>
  </si>
  <si>
    <t>Letters From Gronow, Episode 3</t>
  </si>
  <si>
    <t>SMC, Pt 2</t>
  </si>
  <si>
    <t>Chafing</t>
  </si>
  <si>
    <t>GG073</t>
  </si>
  <si>
    <t>A Printer's Dream</t>
  </si>
  <si>
    <t>Blood Brothers</t>
  </si>
  <si>
    <t>winter</t>
  </si>
  <si>
    <t>Letters From Gronow, Episode 4</t>
  </si>
  <si>
    <t>SMC, Pt 3</t>
  </si>
  <si>
    <t>WWJD Is Not the Right Question</t>
  </si>
  <si>
    <t>GG074</t>
  </si>
  <si>
    <t>Quelles Miserables</t>
  </si>
  <si>
    <t>Hare</t>
  </si>
  <si>
    <t>Thomas Hare, Terry Howard</t>
  </si>
  <si>
    <t>Air France</t>
  </si>
  <si>
    <t>Letters From Gronow, Episode 5</t>
  </si>
  <si>
    <t>The Men from M.A.R.S.: Martians Are Coming</t>
  </si>
  <si>
    <t>GG075</t>
  </si>
  <si>
    <t>Lex Talionis</t>
  </si>
  <si>
    <t>Teeter</t>
  </si>
  <si>
    <t>Bob &amp; Amanda Teeter</t>
  </si>
  <si>
    <t>Kudzu Werke - Safety First Always</t>
  </si>
  <si>
    <t>Letters From Gronow, Episode 6</t>
  </si>
  <si>
    <t>Requiem for the Future</t>
  </si>
  <si>
    <t>GG076</t>
  </si>
  <si>
    <t>The Sicilian Job</t>
  </si>
  <si>
    <t>Honing the Blade, Part 1</t>
  </si>
  <si>
    <t>Iver P. Cooper</t>
  </si>
  <si>
    <t>Con Air</t>
  </si>
  <si>
    <t>GG077</t>
  </si>
  <si>
    <t>2nd scene is "sometime in early 1636"</t>
  </si>
  <si>
    <t>The Proper and Correct Marine Response</t>
  </si>
  <si>
    <t>Lord of the Fruit Flies</t>
  </si>
  <si>
    <t>I ignored scenes in March 1640</t>
  </si>
  <si>
    <t>Return of the Prodigal Son</t>
  </si>
  <si>
    <t>Honing the Blade, Part 2</t>
  </si>
  <si>
    <t>Scot</t>
  </si>
  <si>
    <t>Thomas Scot</t>
  </si>
  <si>
    <t>Goodbye*</t>
  </si>
  <si>
    <t>GG078</t>
  </si>
  <si>
    <t>The Observer*</t>
  </si>
  <si>
    <t>Lockwood</t>
  </si>
  <si>
    <t>Michael Lockwood</t>
  </si>
  <si>
    <t>The Freeman's Oath*</t>
  </si>
  <si>
    <t>Cremonensis Faciebat 1632 or, Body and Scroll: The Luthier's Tale</t>
  </si>
  <si>
    <t>The Visible Dogs of Grantville*</t>
  </si>
  <si>
    <t>The Stillborn Voice of John the Baptist</t>
  </si>
  <si>
    <t>GG079</t>
  </si>
  <si>
    <t>Spring 36</t>
  </si>
  <si>
    <t>Charlotte's Threads</t>
  </si>
  <si>
    <t>Uprooting the Seed</t>
  </si>
  <si>
    <t>Escape From Nagasaki</t>
  </si>
  <si>
    <t>Seeds of Fortune</t>
  </si>
  <si>
    <t>Everyone Wants to Write</t>
  </si>
  <si>
    <t>The Mark of the Lion</t>
  </si>
  <si>
    <t>GG080</t>
  </si>
  <si>
    <t>These Boots Are Made For Walking</t>
  </si>
  <si>
    <t>The Traitor's Oath</t>
  </si>
  <si>
    <t>Protecting the Seed</t>
  </si>
  <si>
    <t>A Matter of Balance</t>
  </si>
  <si>
    <t>The Vengeful Oath</t>
  </si>
  <si>
    <t>GG081</t>
  </si>
  <si>
    <t>Botanical Liaisons</t>
  </si>
  <si>
    <t>Exemplars</t>
  </si>
  <si>
    <t>Silk</t>
  </si>
  <si>
    <t>Natalie Silk</t>
  </si>
  <si>
    <t>Two Men Walk Into a Beer Garden</t>
  </si>
  <si>
    <t>Newcastle's Call</t>
  </si>
  <si>
    <t xml:space="preserve">Rock and Roll Barbie </t>
  </si>
  <si>
    <t>GG082</t>
  </si>
  <si>
    <t>"early autumn"</t>
  </si>
  <si>
    <t>Knopp</t>
  </si>
  <si>
    <t>Michael Knopp</t>
  </si>
  <si>
    <t>The Railroad Business is Murder</t>
  </si>
  <si>
    <t>Clique, Clique, Boom</t>
  </si>
  <si>
    <t>The Savage Oath</t>
  </si>
  <si>
    <t>Winging It In Wismar</t>
  </si>
  <si>
    <t>GG083</t>
  </si>
  <si>
    <t>With a Hammer, Everything is a Nail</t>
  </si>
  <si>
    <t>"early 1636" then "late spring 1636"</t>
  </si>
  <si>
    <t>Apostate, Pt 1</t>
  </si>
  <si>
    <t>Researchers Spiritual and Temporal</t>
  </si>
  <si>
    <t>GG084</t>
  </si>
  <si>
    <t>Waking up in Heaven</t>
  </si>
  <si>
    <t>Apostate, Pt 2</t>
  </si>
  <si>
    <t>Angels Watching Over Me</t>
  </si>
  <si>
    <t>GG085</t>
  </si>
  <si>
    <t>A Pilum For Your Sternum</t>
  </si>
  <si>
    <t>story within story</t>
  </si>
  <si>
    <t>Vicious Practices</t>
  </si>
  <si>
    <t>Donauworth or Bust</t>
  </si>
  <si>
    <t>GG086</t>
  </si>
  <si>
    <t>The Redemption of Bobby Jones</t>
  </si>
  <si>
    <t>Klotz</t>
  </si>
  <si>
    <t>Robby Klotz</t>
  </si>
  <si>
    <t>Der Teufel</t>
  </si>
  <si>
    <t>Robert Waters &amp; Meriah Crawford</t>
  </si>
  <si>
    <t>Broken Strings</t>
  </si>
  <si>
    <t>Puritan Voice, Pt 1</t>
  </si>
  <si>
    <t>Ein Feste Burg 24</t>
  </si>
  <si>
    <t>A Long-Awaited Proposal</t>
  </si>
  <si>
    <t>GG087</t>
  </si>
  <si>
    <t>late spring or early summer 34 per Jack Carroll</t>
  </si>
  <si>
    <t>Latest</t>
  </si>
  <si>
    <t>HRED-Pr2</t>
  </si>
  <si>
    <t>BARBIE</t>
  </si>
  <si>
    <t>B36-BARBIE</t>
  </si>
  <si>
    <t>MUSIC</t>
  </si>
  <si>
    <t>GGP06</t>
  </si>
  <si>
    <t>GGP07</t>
  </si>
  <si>
    <t>NGALE</t>
  </si>
  <si>
    <t>GGP08</t>
  </si>
  <si>
    <t>BIRD</t>
  </si>
  <si>
    <t>Bogan</t>
  </si>
  <si>
    <t>Don't Feed Me People Food</t>
  </si>
  <si>
    <t>Whitworth-Roth</t>
  </si>
  <si>
    <t>Mark Whitworth-Roth</t>
  </si>
  <si>
    <t>Red Makes Friends</t>
  </si>
  <si>
    <t>The Searchers</t>
  </si>
  <si>
    <t>Anya's Story</t>
  </si>
  <si>
    <t>author told me "late spring"</t>
  </si>
  <si>
    <t>Michel Lockwood</t>
  </si>
  <si>
    <t>Puritan Voice, Pt 2</t>
  </si>
  <si>
    <t>Karen Evans</t>
  </si>
  <si>
    <t>King Christan's Zipper</t>
  </si>
  <si>
    <t>GG088</t>
  </si>
  <si>
    <t>starts Sept 36 then goes to Aug 36</t>
  </si>
  <si>
    <t>A Most Compelling Proposal</t>
  </si>
  <si>
    <t>"late summer"</t>
  </si>
  <si>
    <t>Revealed By Fire</t>
  </si>
  <si>
    <t>Puritan Voice, Pt 3</t>
  </si>
  <si>
    <t>Birthing Pains, Pt 1</t>
  </si>
  <si>
    <t xml:space="preserve"> Brown</t>
  </si>
  <si>
    <t>Eric S. Brown, Robert Waters</t>
  </si>
  <si>
    <t>Rage of the Black Tooth</t>
  </si>
  <si>
    <t>GG089</t>
  </si>
  <si>
    <t>Deakins</t>
  </si>
  <si>
    <t>John Deakins</t>
  </si>
  <si>
    <t>Chiaroscuro</t>
  </si>
  <si>
    <t>A Puritan Voice, Pt 4</t>
  </si>
  <si>
    <t>Birthing Pains, Pt 2</t>
  </si>
  <si>
    <t>First Kiss</t>
  </si>
  <si>
    <t>GG090</t>
  </si>
  <si>
    <t>Insomnia, or Dream and Reality</t>
  </si>
  <si>
    <t>A Puritan Voice, Pt 5</t>
  </si>
  <si>
    <t>Mark Huston, David Carrico</t>
  </si>
  <si>
    <t>The Aethers of Mageburg, Pt 1</t>
  </si>
  <si>
    <t>3 wks pass from scene 1 so could end in Aug</t>
  </si>
  <si>
    <t>There Oughtta Be A Law</t>
  </si>
  <si>
    <t>GG091</t>
  </si>
  <si>
    <t>The Rooster and the Spoon</t>
  </si>
  <si>
    <t>Proposal and Counterproposal</t>
  </si>
  <si>
    <t>summer</t>
  </si>
  <si>
    <t>A Puritan Voice, Pt 6</t>
  </si>
  <si>
    <t>The Aethers of Mageburg, Pt 2</t>
  </si>
  <si>
    <t>Et Docere Et Rerum Exquirere Causas</t>
  </si>
  <si>
    <t>GG092</t>
  </si>
  <si>
    <t>Lamb of God</t>
  </si>
  <si>
    <t>Travieso-Diaz</t>
  </si>
  <si>
    <t>Matias Travieso-Diaz</t>
  </si>
  <si>
    <t>Last Will</t>
  </si>
  <si>
    <t>story within story. Outer story set in Apr 39, inner not dated</t>
  </si>
  <si>
    <t>A Puritan Voice, Pt 7</t>
  </si>
  <si>
    <t>The Aethers of Mageburg, Pt 3</t>
  </si>
  <si>
    <t>Giants in the Earth</t>
  </si>
  <si>
    <t>GG093</t>
  </si>
  <si>
    <t>Cassini at the Plate</t>
  </si>
  <si>
    <t>George Iconomou</t>
  </si>
  <si>
    <t>I Have a Proposal For You</t>
  </si>
  <si>
    <t>A Puritan Voice, Pt 8</t>
  </si>
  <si>
    <t>Faith, With Heretics</t>
  </si>
  <si>
    <t>GG094</t>
  </si>
  <si>
    <t>summer-fall 36</t>
  </si>
  <si>
    <t>Little</t>
  </si>
  <si>
    <t>Sean Little</t>
  </si>
  <si>
    <t>The First Step</t>
  </si>
  <si>
    <t>ends after Fall of Haarlem</t>
  </si>
  <si>
    <t>Iovan</t>
  </si>
  <si>
    <t>Sarah Iovan</t>
  </si>
  <si>
    <t>Lady Wroth and the Revolution</t>
  </si>
  <si>
    <t>Grant</t>
  </si>
  <si>
    <t>George Grant</t>
  </si>
  <si>
    <t>The Kreutzer</t>
  </si>
  <si>
    <t>definitely 35, autumn picked because of "coming winter"</t>
  </si>
  <si>
    <t>A Puritan Voice, Pt 9</t>
  </si>
  <si>
    <t>One to a Customer</t>
  </si>
  <si>
    <t>GG095</t>
  </si>
  <si>
    <t>Letting Grace</t>
  </si>
  <si>
    <t>author told me "early fall"</t>
  </si>
  <si>
    <t>The Heights of Beverwijk</t>
  </si>
  <si>
    <t>Kim</t>
  </si>
  <si>
    <t>Bethanne Kim</t>
  </si>
  <si>
    <t>Mrs. Flannery's Flowers, Part 1: Acceptance</t>
  </si>
  <si>
    <t>Contra Servitutem</t>
  </si>
  <si>
    <t>GG096</t>
  </si>
  <si>
    <t>Cassini Takes First</t>
  </si>
  <si>
    <t>Mrs. Flannery's Flowers, Part 2: Flowers and Fashion</t>
  </si>
  <si>
    <t>Terry Howard &amp; Jack Carroll</t>
  </si>
  <si>
    <t>A Proposal For Angelina</t>
  </si>
  <si>
    <t>GG097</t>
  </si>
  <si>
    <t>autumn</t>
  </si>
  <si>
    <t>Roth-Whitworth</t>
  </si>
  <si>
    <t>Mark Roth-Whitworth</t>
  </si>
  <si>
    <t>Marianne</t>
  </si>
  <si>
    <t>Robert E. Waters &amp; Robert Feingold</t>
  </si>
  <si>
    <t>The Evil of Thy Doings</t>
  </si>
  <si>
    <t>The Ghost Galleon</t>
  </si>
  <si>
    <t>fall 1635</t>
  </si>
  <si>
    <t>Roche</t>
  </si>
  <si>
    <t>Brendan Roche</t>
  </si>
  <si>
    <t>Slave of the Slaves</t>
  </si>
  <si>
    <t>One Woman's Treasures</t>
  </si>
  <si>
    <t>GG098</t>
  </si>
  <si>
    <t>Thompson</t>
  </si>
  <si>
    <t>Chuck Thompson</t>
  </si>
  <si>
    <t>Two Driinks for Rothenburg</t>
  </si>
  <si>
    <t>Genzaburo's Gamble</t>
  </si>
  <si>
    <t>Up-timers Must Burn!</t>
  </si>
  <si>
    <t xml:space="preserve"> Sayeau</t>
  </si>
  <si>
    <t>Tim  Sayeau</t>
  </si>
  <si>
    <t>The Stars Were Bright</t>
  </si>
  <si>
    <t>On the Walls of Wismar</t>
  </si>
  <si>
    <t>GG099</t>
  </si>
  <si>
    <t>During Krystalnacht, so much of it has to take place in June, 1635. There is also an early ref to "summer sun"</t>
  </si>
  <si>
    <t>The Monkey in the Bible</t>
  </si>
  <si>
    <t>Hatching Iron</t>
  </si>
  <si>
    <t>1632: Origins</t>
  </si>
  <si>
    <t>GG100</t>
  </si>
  <si>
    <t>Post RoF 1631</t>
  </si>
  <si>
    <t>Freedom Arches</t>
  </si>
  <si>
    <t>Like the Madmen of Münster</t>
  </si>
  <si>
    <t>Virgnia DeMarce</t>
  </si>
  <si>
    <t>If You Want To Write a Play With Witches</t>
  </si>
  <si>
    <t>Tyrrell</t>
  </si>
  <si>
    <t>Marc Tyrrell</t>
  </si>
  <si>
    <t>Advocatus Angeli</t>
  </si>
  <si>
    <t>It's Only Rock and Roll, but . . .</t>
  </si>
  <si>
    <t>Funding the CoC</t>
  </si>
  <si>
    <t>mid-winter</t>
  </si>
  <si>
    <t>A. P. Davidson</t>
  </si>
  <si>
    <t>Be Happy Now, My Enemies</t>
  </si>
  <si>
    <t>The Aftermath</t>
  </si>
  <si>
    <t>What Price An Adel?</t>
  </si>
  <si>
    <t>Leftovers</t>
  </si>
  <si>
    <t>Walt Boyes &amp; Bjorn Hasseler</t>
  </si>
  <si>
    <t>Slamfire!</t>
  </si>
  <si>
    <t>B37-VOLGA</t>
  </si>
  <si>
    <t>Eric Flint, Paua Goodlett, Gorg Huff</t>
  </si>
  <si>
    <t>1637: The Volga Rules</t>
  </si>
  <si>
    <t>B37-NOPEACE</t>
  </si>
  <si>
    <t>Eric Flint, Charles E. Gannon</t>
  </si>
  <si>
    <t>1637: No Pleace Beyond the Line</t>
  </si>
  <si>
    <t>B37-POLISH</t>
  </si>
  <si>
    <t>1637: The Polish Maelstrom</t>
  </si>
  <si>
    <t>B37-PEACOCK</t>
  </si>
  <si>
    <t>Eric Flint, Griffin Barber</t>
  </si>
  <si>
    <t>1637: The Peacock Throne</t>
  </si>
  <si>
    <t>B37-SOULSTONER</t>
  </si>
  <si>
    <t>Kerryn Offord, Rick Boatright</t>
  </si>
  <si>
    <t>1637: Dr. Gribbleflotz and the Soul of Stoner</t>
  </si>
  <si>
    <t>1636: The Viennese Waltz</t>
  </si>
  <si>
    <t>B36-CALABAR</t>
  </si>
  <si>
    <t>Charles E. Gannon, Robert E. Waters</t>
  </si>
  <si>
    <t>1636: Calabar's War</t>
  </si>
  <si>
    <t>B36-CHINA</t>
  </si>
  <si>
    <t>Eric Flint, Iver P. Cooper</t>
  </si>
  <si>
    <t>1636: The China Venture</t>
  </si>
  <si>
    <t>B36-WEST INDIES</t>
  </si>
  <si>
    <t>1636: Commander Cantrell in the West Indies</t>
  </si>
  <si>
    <t>B36-CARDINAL</t>
  </si>
  <si>
    <t>Eric Flint, Walter H. Hunt</t>
  </si>
  <si>
    <t>1636: The Cardinal Virtues</t>
  </si>
  <si>
    <t>B36-GRIBBLEFLOTZ</t>
  </si>
  <si>
    <t>1636: The Chronicles of Dr. Gribbleflotz</t>
  </si>
  <si>
    <t>B36-VATICAN</t>
  </si>
  <si>
    <t>1636: The Vatican Sanction</t>
  </si>
  <si>
    <t>B36-MUGHALS</t>
  </si>
  <si>
    <t>1636: Mission to the Mughals</t>
  </si>
  <si>
    <t>B36-OTTOMAN</t>
  </si>
  <si>
    <t>1636: The Ottoman Onslaught</t>
  </si>
  <si>
    <t>B36-ATLANTIC</t>
  </si>
  <si>
    <t>1636: The Atlantic Encounter</t>
  </si>
  <si>
    <t>no date stamp on Epilogue</t>
  </si>
  <si>
    <t>1636: Seas of Fortune</t>
  </si>
  <si>
    <t>Brin</t>
  </si>
  <si>
    <t>David Brin</t>
  </si>
  <si>
    <t>Charles E Gannon</t>
  </si>
  <si>
    <t>Kinderspell</t>
  </si>
  <si>
    <t>Add, Subtract, Multiply, Divide</t>
  </si>
  <si>
    <t>Fallen Apple</t>
  </si>
  <si>
    <t>Rats of War</t>
  </si>
  <si>
    <t>Sakalauks</t>
  </si>
  <si>
    <t>Herbert Sakalauks</t>
  </si>
  <si>
    <t>Gold Fever</t>
  </si>
  <si>
    <t>Hide Trouble from Mine Eyes</t>
  </si>
  <si>
    <t>The Blauwe Duif</t>
  </si>
  <si>
    <t>Walter H. Hunt</t>
  </si>
  <si>
    <t>Prison Break</t>
  </si>
  <si>
    <t>Love Has a Wet Nose</t>
  </si>
  <si>
    <t>The Red-Headed League</t>
  </si>
  <si>
    <t>Scarface</t>
  </si>
  <si>
    <t>Essen Steel</t>
  </si>
  <si>
    <t>RofP001</t>
  </si>
  <si>
    <t>Herbert Sakalauks, Eric Flint</t>
  </si>
  <si>
    <t>The Danish Scheme</t>
  </si>
  <si>
    <t>RofP002</t>
  </si>
  <si>
    <t>No Ship for Tranquebar</t>
  </si>
  <si>
    <t>RofP003</t>
  </si>
  <si>
    <t>Douglas W Jones</t>
  </si>
  <si>
    <t>Joseph Hanauer</t>
  </si>
  <si>
    <t>RofP004</t>
  </si>
  <si>
    <t>various</t>
  </si>
  <si>
    <t>(nonf fiction)</t>
  </si>
  <si>
    <t>RofP005</t>
  </si>
  <si>
    <t>Turn Your Radio On</t>
  </si>
  <si>
    <t>RofP006</t>
  </si>
  <si>
    <t>ignored April 34 prologue</t>
  </si>
  <si>
    <t>Paula Goodlett, Gorg Huff</t>
  </si>
  <si>
    <t>Bartley's Man</t>
  </si>
  <si>
    <t>RofP007</t>
  </si>
  <si>
    <t>Love &amp; Chemistry</t>
  </si>
  <si>
    <t>RofP008</t>
  </si>
  <si>
    <t>Enrico Toro, David Carrico</t>
  </si>
  <si>
    <t>The Muse of Music</t>
  </si>
  <si>
    <t>RofP009</t>
  </si>
  <si>
    <t>Herb Sakalauks</t>
  </si>
  <si>
    <t>The Battle for Newfoundland</t>
  </si>
  <si>
    <t>RofP010</t>
  </si>
  <si>
    <t>Kim Mackey, David Carrico</t>
  </si>
  <si>
    <t>Essen Defiant</t>
  </si>
  <si>
    <t>RofP011</t>
  </si>
  <si>
    <t>Eric S. Brown, Robert Waters, Anna Carpenter</t>
  </si>
  <si>
    <t>The Monster Society</t>
  </si>
  <si>
    <t>RofP012</t>
  </si>
  <si>
    <t>Meriah I. Crawford, Robert E. Waters</t>
  </si>
  <si>
    <t>RofP013</t>
  </si>
  <si>
    <t>Letters from Gronow</t>
  </si>
  <si>
    <t>RofP014</t>
  </si>
  <si>
    <t>Bradley H. SInor, Susan P. Sinor</t>
  </si>
  <si>
    <t>The Hunt for the Red Cardinal</t>
  </si>
  <si>
    <t>RofP015</t>
  </si>
  <si>
    <t>The Chrysanthemum, the Cross and the Dragon</t>
  </si>
  <si>
    <t>RofP016</t>
  </si>
  <si>
    <t>The Legions of Pestilence</t>
  </si>
  <si>
    <t>RofP017</t>
  </si>
  <si>
    <t>The Adventures of a Country Philosopher: The Legend of Jimmy Dick</t>
  </si>
  <si>
    <t>RofP018</t>
  </si>
  <si>
    <t>summer 36 last date entry but story continues</t>
  </si>
  <si>
    <t>Up-Time Pride and Down-Time Prejudice</t>
  </si>
  <si>
    <t>RofP019</t>
  </si>
  <si>
    <t>John Deakins, Herb Sakalauks</t>
  </si>
  <si>
    <t>A Red Son Rises in the West</t>
  </si>
  <si>
    <t>RofP020</t>
  </si>
  <si>
    <t>The Trouble with Huguenots</t>
  </si>
  <si>
    <t>RofP021</t>
  </si>
  <si>
    <t>Magdeburg Noir</t>
  </si>
  <si>
    <t>RofP022</t>
  </si>
  <si>
    <t>Gorg Huff, Paula Goodlett</t>
  </si>
  <si>
    <t>A Holmes for the Czar</t>
  </si>
  <si>
    <t>RofP023</t>
  </si>
  <si>
    <t>A Red Son: Not Without Honor</t>
  </si>
  <si>
    <t>RofP024</t>
  </si>
  <si>
    <t>Tales from the Mermaid and TIger: Engines of Change</t>
  </si>
  <si>
    <t>RofP025</t>
  </si>
  <si>
    <t>Things Could Be Worse</t>
  </si>
  <si>
    <t>RofP026</t>
  </si>
  <si>
    <t>Two Cases for the Czar</t>
  </si>
  <si>
    <t>anthology title</t>
  </si>
  <si>
    <t>No/incomplete  date info</t>
  </si>
  <si>
    <t>RofP027</t>
  </si>
  <si>
    <t>Designed to Fail</t>
  </si>
  <si>
    <t>RofP028</t>
  </si>
  <si>
    <t>Bradley H. SInor, Tracy S. Morris</t>
  </si>
  <si>
    <t>The Grantville Inquisitor</t>
  </si>
  <si>
    <t>RofP029</t>
  </si>
  <si>
    <t>A Matter of Security</t>
  </si>
  <si>
    <t>RofP030</t>
  </si>
  <si>
    <t>A Mission for the Czar</t>
  </si>
  <si>
    <t>RofP031</t>
  </si>
  <si>
    <t>Missions of Security</t>
  </si>
  <si>
    <t>RofP032</t>
  </si>
  <si>
    <t>Garrrett Vance</t>
  </si>
  <si>
    <t>Saving the Dodo</t>
  </si>
  <si>
    <t>RofP033</t>
  </si>
  <si>
    <t xml:space="preserve"> (incorrectly listed as 1637 in the text)</t>
  </si>
  <si>
    <t>The Horsewoman</t>
  </si>
  <si>
    <t>RofP034</t>
  </si>
  <si>
    <t>Mrs. Flannery's Flowers</t>
  </si>
  <si>
    <t>RofP035</t>
  </si>
  <si>
    <t>Security Threats</t>
  </si>
  <si>
    <t>RofP036</t>
  </si>
  <si>
    <t>The Gourmets of Grantville</t>
  </si>
  <si>
    <t>RofP038</t>
  </si>
  <si>
    <t>The Marshals</t>
  </si>
  <si>
    <t>RofP039</t>
  </si>
  <si>
    <t>The Unexpected Sales Reps</t>
  </si>
  <si>
    <t>RofP040</t>
  </si>
  <si>
    <t>Garrett W. Vance</t>
  </si>
  <si>
    <t>A Christmas in the Wonderland Isles</t>
  </si>
  <si>
    <t>RofP037 (1632XMAS)</t>
  </si>
  <si>
    <t>It's Tradition</t>
  </si>
  <si>
    <t>Morris</t>
  </si>
  <si>
    <t>Tracy S. Morris</t>
  </si>
  <si>
    <t>The Gift of the Puppet</t>
  </si>
  <si>
    <t>A Weimaraner Christmas</t>
  </si>
  <si>
    <t>A Christmas for Kjell</t>
  </si>
  <si>
    <t>The Glad Game</t>
  </si>
  <si>
    <t>A Christmas Letter</t>
  </si>
  <si>
    <t>Nobody's Going Home</t>
  </si>
  <si>
    <t>A Krampus Christmas</t>
  </si>
  <si>
    <t>Grantville's Secret Santa</t>
  </si>
  <si>
    <t>The Gift</t>
  </si>
  <si>
    <t>At Christmas Time</t>
  </si>
  <si>
    <t>Christmas at the Schickelmans</t>
  </si>
  <si>
    <t>No Proper Carol</t>
  </si>
  <si>
    <t>Haberberger</t>
  </si>
  <si>
    <t>George Haberberger</t>
  </si>
  <si>
    <t>Santa's Lapp</t>
  </si>
  <si>
    <t>Natala</t>
  </si>
  <si>
    <t>Canticle De Noël</t>
  </si>
  <si>
    <t>A Christmas Stollen</t>
  </si>
  <si>
    <t>One Night Only</t>
  </si>
  <si>
    <t>Eric Flint &amp; Lucille Robbins</t>
  </si>
  <si>
    <t>Sad Spectacles of Deceitful Iniquity at Christmastime</t>
  </si>
  <si>
    <t>The View From Nakitomi Tower</t>
  </si>
  <si>
    <t>Tears of the Sun, Milk of the Moon</t>
  </si>
  <si>
    <t>Where the Cuckoo Flies</t>
  </si>
  <si>
    <t>Fallen Leaves</t>
  </si>
  <si>
    <t>Wild Geese</t>
  </si>
  <si>
    <t>Autumn Wind</t>
  </si>
  <si>
    <t>The Night Heron's Scream</t>
  </si>
  <si>
    <t>An Aukward Situation</t>
  </si>
  <si>
    <t>because Magdeburg Zoo opened 521/36 in Return of the Prodigal Son</t>
  </si>
  <si>
    <t>Descartes Before the Whores</t>
  </si>
  <si>
    <t>Nasty, Brutish and Short</t>
  </si>
  <si>
    <t>B35-TWEB</t>
  </si>
  <si>
    <t>GG004P</t>
  </si>
  <si>
    <t>Flight of the Nightingale</t>
  </si>
  <si>
    <t>Bach to the Future</t>
  </si>
  <si>
    <t>B36-NGALE</t>
  </si>
  <si>
    <t>21</t>
  </si>
  <si>
    <t>22</t>
  </si>
  <si>
    <t>23</t>
  </si>
  <si>
    <t>24</t>
  </si>
  <si>
    <t>25</t>
  </si>
  <si>
    <t>26</t>
  </si>
  <si>
    <t>27</t>
  </si>
  <si>
    <t>00</t>
  </si>
  <si>
    <t>per author email</t>
  </si>
  <si>
    <t>Trommler Records</t>
  </si>
  <si>
    <t>"Look out 34 Germany" and rf to "summer" earlier; author email says start spring end early fall</t>
  </si>
  <si>
    <t>start was clear. Last date ref was Spring 33, author email says early to mid aug 33</t>
  </si>
  <si>
    <t xml:space="preserve">per author email; Carpzov spent almost 2y in GV. </t>
  </si>
  <si>
    <t>no date cues, author playing it safe</t>
  </si>
  <si>
    <t>fall</t>
  </si>
  <si>
    <t>e spr</t>
  </si>
  <si>
    <t>L fall</t>
  </si>
  <si>
    <t>E-fall</t>
  </si>
  <si>
    <t>4/1631</t>
  </si>
  <si>
    <t>date slug at beginning; last scene says three months later and last date ref was Apr</t>
  </si>
  <si>
    <t xml:space="preserve">Oct 33 to Feb 34 per author's email; starts early winter 34, add two weeks then several weeks for end </t>
  </si>
  <si>
    <t>protagonist left GV in autumn 32</t>
  </si>
  <si>
    <t>Joseph Hanauer: Into the Very Pit of Hell</t>
  </si>
  <si>
    <t>Prince and Abbot</t>
  </si>
  <si>
    <t>07A</t>
  </si>
  <si>
    <t>per author email; after Simpson goes to Magdeburg</t>
  </si>
  <si>
    <t>story refers to 35</t>
  </si>
  <si>
    <t>GG42-Hasseler-07</t>
  </si>
  <si>
    <t>early Nov 33 per post to 1632 tech</t>
  </si>
  <si>
    <t>GG43-Bergstralh-01</t>
  </si>
  <si>
    <t>Date suggested by Kerryn Offord as keeper of the Grid.</t>
  </si>
  <si>
    <t xml:space="preserve">date slugs </t>
  </si>
  <si>
    <t>per author email, "late 33 or early 34"</t>
  </si>
  <si>
    <t xml:space="preserve">Last </t>
  </si>
  <si>
    <t>Possible</t>
  </si>
  <si>
    <t>per author email authorization, could be Aug 35</t>
  </si>
  <si>
    <t>GG9-DeMarce-01</t>
  </si>
  <si>
    <t>GG9-Boatright-02</t>
  </si>
  <si>
    <t>GG9-Clavell-03</t>
  </si>
  <si>
    <t>GG9-Boatright-04</t>
  </si>
  <si>
    <t>GG9-Offord-05</t>
  </si>
  <si>
    <t>GG9-Boatright-06</t>
  </si>
  <si>
    <t>GG9-Howard-07</t>
  </si>
  <si>
    <t>GG9-Jones-08</t>
  </si>
  <si>
    <t>GG9-Huston-09</t>
  </si>
  <si>
    <t>GG9-Howard-10</t>
  </si>
  <si>
    <t>GG9-Cooper-11</t>
  </si>
  <si>
    <t>GG9-Howard-12</t>
  </si>
  <si>
    <t>GG9-Friend-13</t>
  </si>
  <si>
    <t>GG9-Bergstalh-14</t>
  </si>
  <si>
    <t>GG9-Zeek-15</t>
  </si>
  <si>
    <t>GG9-Massey-16</t>
  </si>
  <si>
    <t>GG9-Bergstralh-17</t>
  </si>
  <si>
    <t>GG9-Goodlett-18</t>
  </si>
  <si>
    <t>GG9-Goodlett-19</t>
  </si>
  <si>
    <t>B32</t>
  </si>
  <si>
    <t>B33</t>
  </si>
  <si>
    <t>B34-BALTIC</t>
  </si>
  <si>
    <t>B34-BAVARIAN</t>
  </si>
  <si>
    <t>B35-DREESON</t>
  </si>
  <si>
    <t>B35-CANNON</t>
  </si>
  <si>
    <t>B35-EASTERN</t>
  </si>
  <si>
    <t>B34-GALILEO</t>
  </si>
  <si>
    <t>B35-PAPAL</t>
  </si>
  <si>
    <t>B36-KREMLIN</t>
  </si>
  <si>
    <t>B36-DEVIL</t>
  </si>
  <si>
    <t>Eric Flint, David Carrico</t>
  </si>
  <si>
    <t>B36-SAXON</t>
  </si>
  <si>
    <t>GG9-Goodlett-20</t>
  </si>
  <si>
    <t>GG9-Mackey-21</t>
  </si>
  <si>
    <t>GG9-Huston-22</t>
  </si>
  <si>
    <t>GG9-Evans-23</t>
  </si>
  <si>
    <t>GG9-Huff-24</t>
  </si>
  <si>
    <t>GG9-Mackey-25</t>
  </si>
  <si>
    <t>GG9-Cooper-26</t>
  </si>
  <si>
    <t>GG9-Huff-27</t>
  </si>
  <si>
    <t>Aux field</t>
  </si>
  <si>
    <t>Sinor</t>
  </si>
  <si>
    <t>Bradley H. Sinor</t>
  </si>
  <si>
    <t>On the Matter of D'Artagnan</t>
  </si>
  <si>
    <t>Aamund Breivik</t>
  </si>
  <si>
    <t>A Filthy Story</t>
  </si>
  <si>
    <t>Breivik</t>
  </si>
  <si>
    <t>Star Crossed</t>
  </si>
  <si>
    <t>NCIS: Lies, Truths and Consequences</t>
  </si>
  <si>
    <t>Twenty-eight Men</t>
  </si>
  <si>
    <t>The Salon</t>
  </si>
  <si>
    <t>The Launcher</t>
  </si>
  <si>
    <t>Fiddling Stranger</t>
  </si>
  <si>
    <t>Grand Tour</t>
  </si>
  <si>
    <t>None So Blind</t>
  </si>
  <si>
    <t>The Prepared Mind</t>
  </si>
  <si>
    <t>Little Angel</t>
  </si>
  <si>
    <t>Franconia! Part 1</t>
  </si>
  <si>
    <t>Doctor Phil's Family</t>
  </si>
  <si>
    <t>Butterflies in the Kremlin 3</t>
  </si>
  <si>
    <t>GG10-Offord-14</t>
  </si>
  <si>
    <t>starts after Dr. Phil's Distraction, and "the little monsters are honeymoon children" quoth the author, private email</t>
  </si>
  <si>
    <t>GG10-Offord-12</t>
  </si>
  <si>
    <t>author emails ays it would take at least six months to raise money, get facilities and staff, call it summer 34</t>
  </si>
  <si>
    <t>GG10-Howard-3</t>
  </si>
  <si>
    <t>GG10-Goodlett-6</t>
  </si>
  <si>
    <t>author says,"we mention fall and that the rest of the girls have gone to Magdeburg"</t>
  </si>
  <si>
    <t>Postage Due</t>
  </si>
  <si>
    <t>GG10-Breivik-2</t>
  </si>
  <si>
    <t>obviously winter, year is guesswork by Paula</t>
  </si>
  <si>
    <t>Color Codes</t>
  </si>
  <si>
    <t>START</t>
  </si>
  <si>
    <t>END</t>
  </si>
  <si>
    <t>IN PROGRESS</t>
  </si>
  <si>
    <t>Credits: based initially on the text version created by Virginia DeMarce (draft 7), converted to Excel graphical rep by Iver Cooper</t>
  </si>
  <si>
    <t>with assistance in data conversion from Kerryn Offord and Allen Bryan. Gazette 9 and later by Iver Cooper.</t>
  </si>
  <si>
    <t>GG8-Offord-13</t>
  </si>
  <si>
    <t>author says, honeymoon in June</t>
  </si>
  <si>
    <t>(for color coding, see bottom of spreadsheet)</t>
  </si>
  <si>
    <t>START Vaguer &gt;1mo</t>
  </si>
  <si>
    <t>END Vaguer &gt;1mo</t>
  </si>
  <si>
    <t>START STOP Overlap</t>
  </si>
  <si>
    <t>The Cartesian Way</t>
  </si>
  <si>
    <t>The Porcelain Throne</t>
  </si>
  <si>
    <t>Saint George's Dogs</t>
  </si>
  <si>
    <t>Big Iron</t>
  </si>
  <si>
    <t>Reaping and Sowing</t>
  </si>
  <si>
    <t>Ball Whats?</t>
  </si>
  <si>
    <t>Letters Home, 3 and 4</t>
  </si>
  <si>
    <t>Second Chance Bird, Episode Eight</t>
  </si>
  <si>
    <t>The Heirloom</t>
  </si>
  <si>
    <t>A Bolt of the Blue</t>
  </si>
  <si>
    <t>A Cold Day in Grantville</t>
  </si>
  <si>
    <t>Catrin's Calling</t>
  </si>
  <si>
    <t>Anne Nicole … Bozarth?</t>
  </si>
  <si>
    <t>Second Chance Bird, Episode Nine</t>
  </si>
  <si>
    <t>Prem</t>
  </si>
  <si>
    <t>Rainer Prem</t>
  </si>
  <si>
    <t>Ein Feste Burg</t>
  </si>
  <si>
    <t>with flashback to Aug and Sept 33</t>
  </si>
  <si>
    <t>It's Just a Dog</t>
  </si>
  <si>
    <t>Wings of Chance</t>
  </si>
  <si>
    <t>Bradley H Sinor and Susan P Sinor</t>
  </si>
  <si>
    <t>All for One</t>
  </si>
  <si>
    <t>Fresno Construction</t>
  </si>
  <si>
    <t>German Puddles</t>
  </si>
  <si>
    <t>Second Chance Bird, Episode Ten</t>
  </si>
  <si>
    <t>Ein Feste Burg, Episode Two</t>
  </si>
  <si>
    <t>Letters Home, 5</t>
  </si>
  <si>
    <t>Davidson</t>
  </si>
  <si>
    <t>AP Davidson</t>
  </si>
  <si>
    <t>Stockholm Syndrome</t>
  </si>
  <si>
    <t>In Remembrance</t>
  </si>
  <si>
    <t>Barber</t>
  </si>
  <si>
    <t>Griffin Barber</t>
  </si>
  <si>
    <t>Bank on It</t>
  </si>
  <si>
    <t>The Evening of the Day</t>
  </si>
  <si>
    <t>The Great Grantville Gander Pull</t>
  </si>
  <si>
    <t>Our Man in Grantville</t>
  </si>
  <si>
    <t>Snipe Hunt</t>
  </si>
  <si>
    <t>Ein Feste Burg, Episode Three</t>
  </si>
  <si>
    <t>Farm Vet</t>
  </si>
  <si>
    <t>She Came Out (of India)</t>
  </si>
  <si>
    <t>Snared by a Good Book</t>
  </si>
  <si>
    <t>The Marked Man</t>
  </si>
  <si>
    <t>Gloom, Despair and Agony on You</t>
  </si>
  <si>
    <t>Ein Feste Burg, Episode Four</t>
  </si>
  <si>
    <t>Second Chance Bird, Episode Eleven</t>
  </si>
  <si>
    <t>351101</t>
  </si>
  <si>
    <t>Kimble</t>
  </si>
  <si>
    <t>Alistair Kimble</t>
  </si>
  <si>
    <t>The Maltese Crux</t>
  </si>
  <si>
    <t>The River of his Memory</t>
  </si>
  <si>
    <t>I'm from the Government, and I'm here to Help</t>
  </si>
  <si>
    <t>It's About Time: An Ode</t>
  </si>
  <si>
    <t>A Capital Idea</t>
  </si>
  <si>
    <t>Euterpe, Part Five</t>
  </si>
  <si>
    <t>Ein Feste Berg, Episode Five</t>
  </si>
  <si>
    <t>Second Chance Bird, Episode Twelve</t>
  </si>
  <si>
    <t>Palmer</t>
  </si>
  <si>
    <t>Caroline Palmer</t>
  </si>
  <si>
    <t>M. Klein Fashion Dolls</t>
  </si>
  <si>
    <t>The Midnight Garden</t>
  </si>
  <si>
    <t>Sole Heir</t>
  </si>
  <si>
    <t>Accidental Heroes</t>
  </si>
  <si>
    <t>Cadence: A Continuation of the Euterpe Stories</t>
  </si>
  <si>
    <t>Ein Feste Burg, Episode Six</t>
  </si>
  <si>
    <t>Second Chance Bird, Episode Thirteen</t>
  </si>
  <si>
    <t>wotj flashbacks to Aug 33 to May 34</t>
  </si>
  <si>
    <t>flashback to 320501</t>
  </si>
  <si>
    <t>Crawford</t>
  </si>
  <si>
    <t>Meriah L Crawford and Robert E Waters</t>
  </si>
  <si>
    <t>The Persistence of Dreams</t>
  </si>
  <si>
    <t>Tim Roesch and Sam Hidaka</t>
  </si>
  <si>
    <t>The Things We Do For Love</t>
  </si>
  <si>
    <t>Hunter, My Huntress</t>
  </si>
  <si>
    <t>A Star Is Born</t>
  </si>
  <si>
    <t>Bartley's Man, Episode One</t>
  </si>
  <si>
    <t>Ein Feste Burg, Episode 7</t>
  </si>
  <si>
    <t>The Duelist: A Continuation of the Euterpe Stories</t>
  </si>
  <si>
    <t>Time Frames Through GG47</t>
  </si>
  <si>
    <t xml:space="preserve"> 1632-verse books and stories (through GG#47)</t>
  </si>
  <si>
    <t>Eric Flint and Charles E Gannon</t>
  </si>
  <si>
    <t>1635: The Papal Stakes</t>
  </si>
  <si>
    <t>Eric Flint, Gorg Huff &amp; Paula Goodlett</t>
  </si>
  <si>
    <t>1636: The Kremlin Games</t>
  </si>
  <si>
    <t>Pilgrimage of Grace</t>
  </si>
  <si>
    <t>Hobson</t>
  </si>
  <si>
    <t>Peter Hobson</t>
  </si>
  <si>
    <t>Lessons in Astronomy</t>
  </si>
  <si>
    <t>Azrael's Bargain</t>
  </si>
  <si>
    <t>Land of Ice and Sun</t>
  </si>
  <si>
    <t>Kerryn Offord and Vincent Coljee</t>
  </si>
  <si>
    <t>A Gift of Blankets</t>
  </si>
  <si>
    <t>The Treasure Hunters</t>
  </si>
  <si>
    <t>O For a Muse of Fire</t>
  </si>
  <si>
    <t>Bathing With Coal</t>
  </si>
  <si>
    <t>Bootstrapping</t>
  </si>
  <si>
    <t>Wish Book</t>
  </si>
  <si>
    <t>Stretching Out, Part One: Second Starts</t>
  </si>
  <si>
    <t>Butterflies in the Kremlin, Part 4</t>
  </si>
  <si>
    <t>G</t>
  </si>
  <si>
    <t>Notes</t>
  </si>
  <si>
    <t>Anaconda Project, Episode 1</t>
  </si>
  <si>
    <t>Vance</t>
  </si>
  <si>
    <t>Garrett Vance</t>
  </si>
  <si>
    <t>Birdwatching</t>
  </si>
  <si>
    <t>Monster</t>
  </si>
  <si>
    <t>One Step Toward the Clouds</t>
  </si>
  <si>
    <t>Price of Dumplings</t>
  </si>
  <si>
    <t>Thunder in the Mountains</t>
  </si>
  <si>
    <t>Gottfried</t>
  </si>
  <si>
    <t>Chet Gottfried</t>
  </si>
  <si>
    <t>Mrs. December, 1636</t>
  </si>
  <si>
    <t>Cowspiracy</t>
  </si>
  <si>
    <t>Domestic Violence</t>
  </si>
  <si>
    <t>Through a Glass, Darkly</t>
  </si>
  <si>
    <t>Letters from France</t>
  </si>
  <si>
    <t>B35-MUSIC</t>
  </si>
  <si>
    <t>1635: Music and Murder</t>
  </si>
  <si>
    <t>1636: Flight of the Nightingale</t>
  </si>
  <si>
    <t>Stretching Out, Part Two: Amazon Adventure</t>
  </si>
  <si>
    <t>Anaconda Project, Episode 2</t>
  </si>
  <si>
    <t>Protected Species</t>
  </si>
  <si>
    <t>per author msg_2123797</t>
  </si>
  <si>
    <t>per Bjorn</t>
  </si>
  <si>
    <t>almost 3 yrs from RoF</t>
  </si>
  <si>
    <t>sec 2 in 10/35, then 1-2 mos to end</t>
  </si>
  <si>
    <t>Tinker's Progress</t>
  </si>
  <si>
    <t>Nothing's Ever Simple</t>
  </si>
  <si>
    <t>Martin</t>
  </si>
  <si>
    <t>EarBehold</t>
  </si>
  <si>
    <t>Terry Martin</t>
  </si>
  <si>
    <t>Ear of the Beholder</t>
  </si>
  <si>
    <t>Out of a Job?</t>
  </si>
  <si>
    <t>Truth According to Buddha</t>
  </si>
  <si>
    <t>Kevin and Karen Evans</t>
  </si>
  <si>
    <t>Sailing Upwind</t>
  </si>
  <si>
    <t>Douglas Jones</t>
  </si>
  <si>
    <t>Joseph Hanauer, Part 2: These Things Have No Fized Measure</t>
  </si>
  <si>
    <t>Butterflies in the Kremlin, Part 5</t>
  </si>
  <si>
    <t>Doodlebugger</t>
  </si>
  <si>
    <t>Supply and Demand</t>
  </si>
  <si>
    <t>Plugging Along</t>
  </si>
  <si>
    <t>Spark of Inspiration</t>
  </si>
  <si>
    <t>Runkle</t>
  </si>
  <si>
    <t>Laura Runkle</t>
  </si>
  <si>
    <t>Sunday Driver</t>
  </si>
  <si>
    <t>Turn, Turn, Turn</t>
  </si>
  <si>
    <t>fall 34, boys b 87 thus 16</t>
  </si>
  <si>
    <t>GG13-OutJob</t>
  </si>
  <si>
    <t>GG12-ANACONDA1</t>
  </si>
  <si>
    <t>GG13-DOMVIOL</t>
  </si>
  <si>
    <t>Virginia says, has to be spring 1634 (Dan Frost is still police chief; Toby Snell dies in June 1634 but is still alive here).</t>
  </si>
  <si>
    <t>Effect of Time Frames</t>
  </si>
  <si>
    <t>If time frames conflicts with the listed story, the listed story prevails, tell Iver and he'll fix time frames.  Cite the basis for the correction.</t>
  </si>
  <si>
    <t>If time frames is merely more specific as to the time of the start or stop than the story is, then time frames is "protocanonical."</t>
  </si>
  <si>
    <t xml:space="preserve">The original author can request a change in the listing up until the time some author relies on the info in time frames. </t>
  </si>
  <si>
    <t>Because there are so many stories, by so many authors, the Ed Board can't allow authors to be as vague about story starts and stops</t>
  </si>
  <si>
    <t xml:space="preserve">as in the good old days. You don't have to specify the month, but we prefer to at least specify a particular 12 month period for each. </t>
  </si>
  <si>
    <t>GG13-TinkProg</t>
  </si>
  <si>
    <t>GG13-Spark</t>
  </si>
  <si>
    <t>Starts after the first commercial flight in the Monster, ends six months later</t>
  </si>
  <si>
    <t>B36-SoF</t>
  </si>
  <si>
    <t>Abbrev</t>
  </si>
  <si>
    <t>Title</t>
  </si>
  <si>
    <t>BRF01</t>
  </si>
  <si>
    <t>BRF02</t>
  </si>
  <si>
    <t>BRF03</t>
  </si>
  <si>
    <t>BRF04</t>
  </si>
  <si>
    <t>BALTIC</t>
  </si>
  <si>
    <t>BAVAR</t>
  </si>
  <si>
    <t>GALILEO</t>
  </si>
  <si>
    <t>DREES</t>
  </si>
  <si>
    <t>EAST</t>
  </si>
  <si>
    <t>STAKES</t>
  </si>
  <si>
    <t>CANLAW</t>
  </si>
  <si>
    <t>KREMLIN</t>
  </si>
  <si>
    <t>DEVILS</t>
  </si>
  <si>
    <t>SAXON</t>
  </si>
  <si>
    <t>VOLGA</t>
  </si>
  <si>
    <t>B35-ROGUES</t>
  </si>
  <si>
    <t>ROGUES</t>
  </si>
  <si>
    <t>Eric Flint, Andrew Dennis</t>
  </si>
  <si>
    <t>1635: A Parcel of Rogues</t>
  </si>
  <si>
    <t>Annette Pedersen</t>
  </si>
  <si>
    <t>1635: The Wars for the Rhine</t>
  </si>
  <si>
    <t>RHINE</t>
  </si>
  <si>
    <t>B35-RHINE</t>
  </si>
  <si>
    <t>WALTZ</t>
  </si>
  <si>
    <t>B36-WALTZ</t>
  </si>
  <si>
    <t>ATLANT</t>
  </si>
  <si>
    <t>GG06P</t>
  </si>
  <si>
    <t>GG07P</t>
  </si>
  <si>
    <t>GG08P</t>
  </si>
  <si>
    <t>GG09P</t>
  </si>
  <si>
    <t>Summer</t>
  </si>
  <si>
    <t>A 1632 Christmas</t>
  </si>
  <si>
    <t>presumably starts on or after Sept 34 when Red Son Rises in the West ends</t>
  </si>
  <si>
    <t>BA</t>
  </si>
  <si>
    <t>PA</t>
  </si>
  <si>
    <t>PN</t>
  </si>
  <si>
    <t>GP</t>
  </si>
  <si>
    <t>BN</t>
  </si>
  <si>
    <t>GGP01</t>
  </si>
  <si>
    <t>GGP02</t>
  </si>
  <si>
    <t>GGP03</t>
  </si>
  <si>
    <t>GGP04</t>
  </si>
  <si>
    <t>GGP05</t>
  </si>
  <si>
    <t>4/1627</t>
  </si>
  <si>
    <t>BRF03-Huff-04</t>
  </si>
  <si>
    <t xml:space="preserve"> </t>
  </si>
  <si>
    <t>BRF03-Huston-05</t>
  </si>
  <si>
    <t>refers to arrest of Thomas Grey, son of Earl of Stanford, only 11 yo. He was born c1623. And it is before Wentworth is imprisoned (4/34)</t>
  </si>
  <si>
    <t>BRF03-Hunt-12</t>
  </si>
  <si>
    <t>BRF03-Roberts-08</t>
  </si>
  <si>
    <t xml:space="preserve">conquest of Baghdad. Chap 30 in Saxon Uprising, set Jan. 36, refers to it as "just conquered". In Eastern Front, chap 20, set 8/35 Drugeth told Ottomans have mobilized to attack the Sultan. </t>
  </si>
  <si>
    <t>GG099-Sayeau-01</t>
  </si>
  <si>
    <t>Before the Barbed Wire's Strung</t>
  </si>
  <si>
    <t>no date stamps, but after Borgia declared himself Pope (May 35)</t>
  </si>
  <si>
    <t>GG089-Deakins-02</t>
  </si>
  <si>
    <t>GG087-Howard-02</t>
  </si>
  <si>
    <t>no date stamps, but it refers to the Mountain Top Bible Institute, established Jan 36 (Add, Subtract…) and all refs to it are from 1636</t>
  </si>
  <si>
    <t>GG086-Klotz-03</t>
  </si>
  <si>
    <t>Member of Thuringian Rifles formed in Sept 33 (1633, chap 35) and probably in service through end of Baltic War (June 34)</t>
  </si>
  <si>
    <t>no date stamps, but Richelieu is still Cardinal, so no later than May 1636</t>
  </si>
  <si>
    <t>GG077-Lorance-05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</si>
</sst>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mmmm\ yyyy"/>
  </numFmts>
  <fonts count="34">
    <font>
      <sz val="10"/>
      <name val="Arial"/>
      <family val="0"/>
    </font>
    <font>
      <b/>
      <sz val="10"/>
      <name val="Arial"/>
      <family val="2"/>
    </font>
    <font>
      <sz val="10"/>
      <color indexed="55"/>
      <name val="Arial"/>
      <family val="2"/>
    </font>
    <font>
      <sz val="10"/>
      <color indexed="10"/>
      <name val="Arial"/>
      <family val="2"/>
    </font>
    <font>
      <b/>
      <sz val="10"/>
      <color indexed="8"/>
      <name val="Arial"/>
      <family val="2"/>
    </font>
    <font>
      <sz val="10"/>
      <color indexed="8"/>
      <name val="Arial"/>
      <family val="2"/>
    </font>
    <font>
      <b/>
      <sz val="8"/>
      <name val="Arial"/>
      <family val="2"/>
    </font>
    <font>
      <sz val="8"/>
      <name val="Arial"/>
      <family val="2"/>
    </font>
    <font>
      <i/>
      <sz val="10"/>
      <name val="Arial"/>
      <family val="2"/>
    </font>
    <font>
      <sz val="10"/>
      <name val="Verdana"/>
      <family val="2"/>
    </font>
    <font>
      <sz val="10"/>
      <name val="Calibri"/>
      <family val="2"/>
    </font>
    <font>
      <sz val="10"/>
      <color indexed="8"/>
      <name val="Calibri"/>
      <family val="0"/>
    </font>
    <font>
      <sz val="10"/>
      <color indexed="12"/>
      <name val="Calibri"/>
      <family val="0"/>
    </font>
    <font>
      <b/>
      <sz val="10"/>
      <color indexed="12"/>
      <name val="Calibri"/>
      <family val="0"/>
    </font>
    <font>
      <sz val="10"/>
      <color indexed="8"/>
      <name val="Roboto"/>
      <family val="0"/>
    </font>
    <font>
      <sz val="8"/>
      <color indexed="8"/>
      <name val="&quot;Calibri&quot;"/>
      <family val="0"/>
    </font>
    <font>
      <sz val="11"/>
      <name val="Arial"/>
      <family val="2"/>
    </font>
    <font>
      <b/>
      <sz val="11"/>
      <name val="Arial"/>
      <family val="2"/>
    </font>
    <font>
      <sz val="11"/>
      <color indexed="8"/>
      <name val="Arial"/>
      <family val="2"/>
    </font>
    <font>
      <i/>
      <sz val="11"/>
      <name val="Arial"/>
      <family val="2"/>
    </font>
    <font>
      <sz val="11"/>
      <color indexed="8"/>
      <name val="Calibri"/>
      <family val="0"/>
    </font>
    <font>
      <sz val="11"/>
      <color indexed="12"/>
      <name val="Calibri"/>
      <family val="0"/>
    </font>
    <font>
      <sz val="11"/>
      <color indexed="48"/>
      <name val="Calibri"/>
      <family val="0"/>
    </font>
    <font>
      <b/>
      <sz val="11"/>
      <color indexed="12"/>
      <name val="Calibri"/>
      <family val="0"/>
    </font>
    <font>
      <sz val="11"/>
      <color indexed="10"/>
      <name val="Calibri"/>
      <family val="0"/>
    </font>
    <font>
      <sz val="10"/>
      <color indexed="11"/>
      <name val="Arial"/>
      <family val="0"/>
    </font>
    <font>
      <sz val="9"/>
      <name val="Tahoma"/>
      <family val="0"/>
    </font>
    <font>
      <b/>
      <sz val="9"/>
      <name val="Tahoma"/>
      <family val="0"/>
    </font>
    <font>
      <sz val="10"/>
      <color indexed="10"/>
      <name val="Calibri"/>
      <family val="0"/>
    </font>
    <font>
      <b/>
      <sz val="10"/>
      <color indexed="10"/>
      <name val="Arial"/>
      <family val="2"/>
    </font>
    <font>
      <b/>
      <sz val="11"/>
      <color indexed="10"/>
      <name val="Arial"/>
      <family val="2"/>
    </font>
    <font>
      <sz val="11"/>
      <name val="Calibri"/>
      <family val="0"/>
    </font>
    <font>
      <b/>
      <sz val="10"/>
      <color indexed="8"/>
      <name val="Calibri"/>
      <family val="2"/>
    </font>
    <font>
      <b/>
      <sz val="10"/>
      <name val="Calibri"/>
      <family val="2"/>
    </font>
  </fonts>
  <fills count="29">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indexed="13"/>
        <bgColor indexed="64"/>
      </patternFill>
    </fill>
    <fill>
      <patternFill patternType="solid">
        <fgColor indexed="13"/>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40"/>
        <bgColor indexed="64"/>
      </patternFill>
    </fill>
    <fill>
      <patternFill patternType="solid">
        <fgColor indexed="53"/>
        <bgColor indexed="64"/>
      </patternFill>
    </fill>
  </fills>
  <borders count="4">
    <border>
      <left/>
      <right/>
      <top/>
      <bottom/>
      <diagonal/>
    </border>
    <border>
      <left>
        <color indexed="63"/>
      </left>
      <right style="thin"/>
      <top>
        <color indexed="63"/>
      </top>
      <bottom>
        <color indexed="63"/>
      </bottom>
    </border>
    <border>
      <left style="thick"/>
      <right>
        <color indexed="63"/>
      </right>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5">
    <xf numFmtId="0" fontId="0" fillId="0" borderId="0" xfId="0" applyAlignment="1">
      <alignment/>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0" fontId="0" fillId="2" borderId="0" xfId="0" applyFill="1" applyBorder="1" applyAlignment="1">
      <alignment/>
    </xf>
    <xf numFmtId="0" fontId="0" fillId="3" borderId="0" xfId="0" applyFill="1" applyBorder="1" applyAlignment="1">
      <alignment/>
    </xf>
    <xf numFmtId="0" fontId="0" fillId="4" borderId="0" xfId="0" applyFill="1" applyBorder="1" applyAlignment="1">
      <alignment/>
    </xf>
    <xf numFmtId="0" fontId="0" fillId="5" borderId="0" xfId="0" applyFill="1" applyBorder="1" applyAlignment="1">
      <alignment/>
    </xf>
    <xf numFmtId="0" fontId="0" fillId="0" borderId="0" xfId="0" applyFill="1" applyBorder="1" applyAlignment="1">
      <alignment/>
    </xf>
    <xf numFmtId="0" fontId="0" fillId="6" borderId="0" xfId="0" applyFill="1" applyBorder="1" applyAlignment="1">
      <alignment/>
    </xf>
    <xf numFmtId="0" fontId="0" fillId="7" borderId="0" xfId="0" applyFill="1" applyBorder="1" applyAlignment="1">
      <alignment/>
    </xf>
    <xf numFmtId="0" fontId="0" fillId="6" borderId="0" xfId="0" applyFont="1" applyFill="1" applyBorder="1" applyAlignment="1">
      <alignment/>
    </xf>
    <xf numFmtId="0" fontId="0" fillId="0" borderId="0" xfId="0" applyFill="1" applyBorder="1" applyAlignment="1">
      <alignment horizontal="left"/>
    </xf>
    <xf numFmtId="0" fontId="0" fillId="3" borderId="0" xfId="0" applyFont="1" applyFill="1" applyBorder="1" applyAlignment="1">
      <alignment/>
    </xf>
    <xf numFmtId="0" fontId="2" fillId="0" borderId="0" xfId="0" applyFont="1" applyBorder="1" applyAlignment="1">
      <alignment/>
    </xf>
    <xf numFmtId="0" fontId="2" fillId="3" borderId="0" xfId="0" applyFont="1" applyFill="1" applyBorder="1" applyAlignment="1">
      <alignment/>
    </xf>
    <xf numFmtId="0" fontId="0" fillId="0" borderId="0" xfId="0" applyFont="1" applyBorder="1" applyAlignment="1">
      <alignment/>
    </xf>
    <xf numFmtId="0" fontId="0" fillId="0" borderId="0" xfId="0" applyFont="1" applyBorder="1" applyAlignment="1">
      <alignment horizontal="left"/>
    </xf>
    <xf numFmtId="0" fontId="0" fillId="7" borderId="0" xfId="0" applyFont="1" applyFill="1" applyBorder="1" applyAlignment="1">
      <alignment/>
    </xf>
    <xf numFmtId="0" fontId="0" fillId="8" borderId="0" xfId="0" applyFill="1" applyBorder="1" applyAlignment="1">
      <alignment/>
    </xf>
    <xf numFmtId="0" fontId="0" fillId="9" borderId="0" xfId="0" applyFill="1" applyBorder="1" applyAlignment="1">
      <alignment/>
    </xf>
    <xf numFmtId="0" fontId="0" fillId="10" borderId="0" xfId="0" applyFill="1" applyBorder="1" applyAlignment="1">
      <alignment/>
    </xf>
    <xf numFmtId="0" fontId="0" fillId="2" borderId="0" xfId="0" applyFont="1" applyFill="1" applyBorder="1" applyAlignment="1">
      <alignment/>
    </xf>
    <xf numFmtId="0" fontId="0" fillId="4" borderId="0"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xf>
    <xf numFmtId="0" fontId="0" fillId="8" borderId="0" xfId="0" applyFont="1" applyFill="1" applyBorder="1" applyAlignment="1">
      <alignment/>
    </xf>
    <xf numFmtId="0" fontId="0" fillId="10" borderId="0" xfId="0" applyFont="1" applyFill="1" applyBorder="1" applyAlignment="1">
      <alignment/>
    </xf>
    <xf numFmtId="0" fontId="0" fillId="9" borderId="0" xfId="0" applyFont="1" applyFill="1" applyBorder="1" applyAlignment="1">
      <alignment/>
    </xf>
    <xf numFmtId="0" fontId="3" fillId="9" borderId="0" xfId="0" applyFont="1" applyFill="1" applyBorder="1" applyAlignment="1">
      <alignment/>
    </xf>
    <xf numFmtId="0" fontId="0" fillId="11" borderId="0" xfId="0" applyFont="1" applyFill="1" applyBorder="1" applyAlignment="1">
      <alignment/>
    </xf>
    <xf numFmtId="0" fontId="0" fillId="6" borderId="0" xfId="0" applyFont="1" applyFill="1" applyBorder="1" applyAlignment="1">
      <alignment/>
    </xf>
    <xf numFmtId="0" fontId="0" fillId="12" borderId="0" xfId="0" applyFill="1" applyBorder="1" applyAlignment="1">
      <alignment/>
    </xf>
    <xf numFmtId="0" fontId="0" fillId="11" borderId="0" xfId="0" applyFill="1" applyBorder="1" applyAlignment="1">
      <alignment/>
    </xf>
    <xf numFmtId="0" fontId="0" fillId="11" borderId="0" xfId="0" applyFont="1" applyFill="1" applyBorder="1" applyAlignment="1">
      <alignment/>
    </xf>
    <xf numFmtId="49" fontId="0" fillId="0" borderId="0" xfId="0" applyNumberFormat="1" applyBorder="1" applyAlignment="1">
      <alignment horizontal="left"/>
    </xf>
    <xf numFmtId="49" fontId="1" fillId="0" borderId="0" xfId="0" applyNumberFormat="1" applyFont="1" applyBorder="1" applyAlignment="1">
      <alignment horizontal="left"/>
    </xf>
    <xf numFmtId="49" fontId="0" fillId="0" borderId="0" xfId="0" applyNumberFormat="1" applyFont="1" applyBorder="1" applyAlignment="1">
      <alignment horizontal="left"/>
    </xf>
    <xf numFmtId="49" fontId="0" fillId="0" borderId="0" xfId="0" applyNumberFormat="1" applyFont="1" applyBorder="1" applyAlignment="1">
      <alignment horizontal="left"/>
    </xf>
    <xf numFmtId="49" fontId="3" fillId="0" borderId="0" xfId="0" applyNumberFormat="1" applyFont="1" applyBorder="1" applyAlignment="1">
      <alignment horizontal="left"/>
    </xf>
    <xf numFmtId="0" fontId="0" fillId="13" borderId="0" xfId="0" applyFill="1" applyBorder="1" applyAlignment="1">
      <alignment/>
    </xf>
    <xf numFmtId="0" fontId="0" fillId="14" borderId="0" xfId="0" applyFont="1" applyFill="1" applyBorder="1" applyAlignment="1">
      <alignment/>
    </xf>
    <xf numFmtId="0" fontId="0" fillId="14" borderId="0" xfId="0" applyFill="1" applyBorder="1" applyAlignment="1">
      <alignment/>
    </xf>
    <xf numFmtId="0" fontId="0" fillId="3" borderId="0" xfId="0" applyFont="1" applyFill="1" applyBorder="1" applyAlignment="1">
      <alignment/>
    </xf>
    <xf numFmtId="0" fontId="0" fillId="2" borderId="0" xfId="0" applyFont="1" applyFill="1" applyBorder="1" applyAlignment="1">
      <alignment/>
    </xf>
    <xf numFmtId="0" fontId="5" fillId="0" borderId="1" xfId="0" applyFont="1" applyBorder="1" applyAlignment="1">
      <alignment/>
    </xf>
    <xf numFmtId="0" fontId="4" fillId="0" borderId="1" xfId="0" applyFont="1" applyBorder="1" applyAlignment="1">
      <alignment/>
    </xf>
    <xf numFmtId="0" fontId="5" fillId="3" borderId="1" xfId="0" applyFont="1" applyFill="1" applyBorder="1" applyAlignment="1">
      <alignment/>
    </xf>
    <xf numFmtId="0" fontId="5" fillId="0" borderId="1" xfId="0" applyFont="1" applyFill="1" applyBorder="1" applyAlignment="1">
      <alignment/>
    </xf>
    <xf numFmtId="0" fontId="0" fillId="0" borderId="1" xfId="0" applyBorder="1" applyAlignment="1">
      <alignment/>
    </xf>
    <xf numFmtId="0" fontId="1" fillId="0" borderId="1" xfId="0" applyFont="1" applyBorder="1" applyAlignment="1">
      <alignment/>
    </xf>
    <xf numFmtId="0" fontId="0" fillId="3" borderId="1" xfId="0" applyFill="1" applyBorder="1" applyAlignment="1">
      <alignment/>
    </xf>
    <xf numFmtId="0" fontId="0" fillId="7" borderId="1" xfId="0" applyFill="1" applyBorder="1" applyAlignment="1">
      <alignment/>
    </xf>
    <xf numFmtId="0" fontId="0" fillId="10" borderId="1" xfId="0" applyFill="1" applyBorder="1" applyAlignment="1">
      <alignment/>
    </xf>
    <xf numFmtId="0" fontId="0" fillId="6" borderId="1" xfId="0" applyFont="1" applyFill="1" applyBorder="1" applyAlignment="1">
      <alignment/>
    </xf>
    <xf numFmtId="0" fontId="0" fillId="0" borderId="1" xfId="0" applyFill="1" applyBorder="1" applyAlignment="1">
      <alignment/>
    </xf>
    <xf numFmtId="0" fontId="0" fillId="8" borderId="1" xfId="0" applyFill="1" applyBorder="1" applyAlignment="1">
      <alignment/>
    </xf>
    <xf numFmtId="0" fontId="0" fillId="2" borderId="1" xfId="0" applyFill="1" applyBorder="1" applyAlignment="1">
      <alignment/>
    </xf>
    <xf numFmtId="0" fontId="0" fillId="0" borderId="1" xfId="0" applyFont="1" applyBorder="1" applyAlignment="1">
      <alignment/>
    </xf>
    <xf numFmtId="0" fontId="2" fillId="0" borderId="1" xfId="0" applyFont="1" applyBorder="1" applyAlignment="1">
      <alignment/>
    </xf>
    <xf numFmtId="0" fontId="0" fillId="4" borderId="1" xfId="0" applyFill="1" applyBorder="1" applyAlignment="1">
      <alignment/>
    </xf>
    <xf numFmtId="0" fontId="2" fillId="3" borderId="1" xfId="0" applyFont="1" applyFill="1" applyBorder="1" applyAlignment="1">
      <alignment/>
    </xf>
    <xf numFmtId="0" fontId="0" fillId="6" borderId="1" xfId="0" applyFill="1" applyBorder="1" applyAlignment="1">
      <alignment/>
    </xf>
    <xf numFmtId="0" fontId="0" fillId="10" borderId="1" xfId="0" applyFont="1" applyFill="1" applyBorder="1" applyAlignment="1">
      <alignment/>
    </xf>
    <xf numFmtId="0" fontId="0" fillId="9" borderId="1" xfId="0" applyFont="1" applyFill="1" applyBorder="1" applyAlignment="1">
      <alignment/>
    </xf>
    <xf numFmtId="0" fontId="0" fillId="0" borderId="1" xfId="0" applyFont="1" applyFill="1" applyBorder="1" applyAlignment="1">
      <alignment/>
    </xf>
    <xf numFmtId="0" fontId="2" fillId="0" borderId="1" xfId="0" applyFont="1" applyFill="1" applyBorder="1" applyAlignment="1">
      <alignment/>
    </xf>
    <xf numFmtId="0" fontId="0" fillId="0" borderId="0" xfId="0" applyFont="1" applyFill="1" applyBorder="1" applyAlignment="1">
      <alignment/>
    </xf>
    <xf numFmtId="0" fontId="0" fillId="15" borderId="0" xfId="0" applyFill="1" applyBorder="1" applyAlignment="1">
      <alignment/>
    </xf>
    <xf numFmtId="0" fontId="0" fillId="10" borderId="1" xfId="0" applyFont="1" applyFill="1" applyBorder="1" applyAlignment="1">
      <alignment/>
    </xf>
    <xf numFmtId="0" fontId="0" fillId="12" borderId="0" xfId="0" applyFont="1" applyFill="1" applyBorder="1" applyAlignment="1">
      <alignment/>
    </xf>
    <xf numFmtId="0" fontId="0" fillId="13" borderId="1" xfId="0" applyFill="1" applyBorder="1" applyAlignment="1">
      <alignment/>
    </xf>
    <xf numFmtId="0" fontId="0" fillId="13" borderId="1" xfId="0" applyFont="1" applyFill="1" applyBorder="1" applyAlignment="1">
      <alignment/>
    </xf>
    <xf numFmtId="0" fontId="0" fillId="13" borderId="0" xfId="0" applyFont="1" applyFill="1" applyBorder="1" applyAlignment="1">
      <alignment/>
    </xf>
    <xf numFmtId="0" fontId="0" fillId="16" borderId="1" xfId="0" applyFill="1" applyBorder="1" applyAlignment="1">
      <alignment/>
    </xf>
    <xf numFmtId="0" fontId="0" fillId="16" borderId="0" xfId="0" applyFill="1" applyBorder="1" applyAlignment="1">
      <alignment/>
    </xf>
    <xf numFmtId="0" fontId="0" fillId="17" borderId="0" xfId="0" applyFill="1" applyBorder="1" applyAlignment="1">
      <alignment/>
    </xf>
    <xf numFmtId="0" fontId="5" fillId="16" borderId="1" xfId="0" applyFont="1" applyFill="1" applyBorder="1" applyAlignment="1">
      <alignment/>
    </xf>
    <xf numFmtId="0" fontId="0" fillId="16" borderId="0" xfId="0" applyFont="1" applyFill="1" applyBorder="1" applyAlignment="1">
      <alignment/>
    </xf>
    <xf numFmtId="0" fontId="0" fillId="16" borderId="0" xfId="0" applyFont="1" applyFill="1" applyBorder="1" applyAlignment="1">
      <alignment/>
    </xf>
    <xf numFmtId="0" fontId="0" fillId="12" borderId="0" xfId="0" applyFont="1" applyFill="1" applyBorder="1" applyAlignment="1">
      <alignment wrapText="1"/>
    </xf>
    <xf numFmtId="0" fontId="0" fillId="8" borderId="0" xfId="0" applyFont="1" applyFill="1" applyBorder="1" applyAlignment="1">
      <alignment wrapText="1"/>
    </xf>
    <xf numFmtId="0" fontId="0" fillId="9" borderId="0" xfId="0" applyFont="1" applyFill="1" applyBorder="1" applyAlignment="1">
      <alignment wrapText="1"/>
    </xf>
    <xf numFmtId="0" fontId="0" fillId="11" borderId="0" xfId="0" applyFont="1" applyFill="1" applyBorder="1" applyAlignment="1">
      <alignment wrapText="1"/>
    </xf>
    <xf numFmtId="0" fontId="0" fillId="10" borderId="0" xfId="0" applyFont="1" applyFill="1" applyBorder="1" applyAlignment="1">
      <alignment wrapText="1"/>
    </xf>
    <xf numFmtId="0" fontId="0" fillId="13" borderId="0" xfId="0" applyFont="1" applyFill="1" applyBorder="1" applyAlignment="1">
      <alignment wrapText="1"/>
    </xf>
    <xf numFmtId="0" fontId="0" fillId="0" borderId="0" xfId="0" applyFont="1" applyFill="1" applyBorder="1" applyAlignment="1">
      <alignment horizontal="left"/>
    </xf>
    <xf numFmtId="49" fontId="1" fillId="0" borderId="0" xfId="0" applyNumberFormat="1" applyFont="1" applyBorder="1" applyAlignment="1">
      <alignment/>
    </xf>
    <xf numFmtId="0" fontId="0" fillId="9" borderId="1" xfId="0" applyFill="1" applyBorder="1" applyAlignment="1">
      <alignment/>
    </xf>
    <xf numFmtId="0" fontId="5" fillId="12" borderId="1" xfId="0" applyFont="1" applyFill="1" applyBorder="1" applyAlignment="1">
      <alignment/>
    </xf>
    <xf numFmtId="0" fontId="5" fillId="10" borderId="1" xfId="0" applyFont="1" applyFill="1" applyBorder="1" applyAlignment="1">
      <alignment/>
    </xf>
    <xf numFmtId="0" fontId="5" fillId="13" borderId="1" xfId="0" applyFont="1" applyFill="1" applyBorder="1" applyAlignment="1">
      <alignment/>
    </xf>
    <xf numFmtId="49" fontId="3" fillId="0" borderId="0" xfId="0" applyNumberFormat="1" applyFont="1" applyBorder="1" applyAlignment="1">
      <alignment/>
    </xf>
    <xf numFmtId="49" fontId="0" fillId="0" borderId="0" xfId="0" applyNumberFormat="1" applyAlignment="1">
      <alignment wrapText="1"/>
    </xf>
    <xf numFmtId="0" fontId="0" fillId="12" borderId="1" xfId="0" applyFill="1" applyBorder="1" applyAlignment="1">
      <alignment/>
    </xf>
    <xf numFmtId="0" fontId="0" fillId="11" borderId="1" xfId="0" applyFill="1" applyBorder="1" applyAlignment="1">
      <alignment/>
    </xf>
    <xf numFmtId="0" fontId="0" fillId="9" borderId="0" xfId="0" applyFont="1" applyFill="1" applyBorder="1" applyAlignment="1">
      <alignment/>
    </xf>
    <xf numFmtId="16" fontId="0" fillId="0" borderId="0" xfId="0" applyNumberFormat="1" applyFont="1" applyBorder="1" applyAlignment="1">
      <alignment/>
    </xf>
    <xf numFmtId="1" fontId="0" fillId="0" borderId="0" xfId="0" applyNumberFormat="1" applyBorder="1" applyAlignment="1">
      <alignment horizontal="right"/>
    </xf>
    <xf numFmtId="1" fontId="1" fillId="0" borderId="0" xfId="0" applyNumberFormat="1" applyFont="1" applyBorder="1" applyAlignment="1">
      <alignment horizontal="right"/>
    </xf>
    <xf numFmtId="1" fontId="0" fillId="0" borderId="0" xfId="0" applyNumberFormat="1" applyFont="1" applyBorder="1" applyAlignment="1">
      <alignment horizontal="right"/>
    </xf>
    <xf numFmtId="1" fontId="0" fillId="0" borderId="0" xfId="0" applyNumberFormat="1" applyFill="1" applyBorder="1" applyAlignment="1">
      <alignment horizontal="right"/>
    </xf>
    <xf numFmtId="1" fontId="0" fillId="0" borderId="0" xfId="0" applyNumberFormat="1" applyFont="1" applyFill="1" applyBorder="1" applyAlignment="1">
      <alignment horizontal="right"/>
    </xf>
    <xf numFmtId="1" fontId="0" fillId="0" borderId="0" xfId="0" applyNumberFormat="1" applyFont="1" applyBorder="1" applyAlignment="1">
      <alignment horizontal="right"/>
    </xf>
    <xf numFmtId="0" fontId="1" fillId="0" borderId="0" xfId="0" applyFont="1" applyBorder="1" applyAlignment="1">
      <alignment vertical="top" wrapText="1"/>
    </xf>
    <xf numFmtId="0" fontId="1" fillId="0" borderId="0" xfId="0" applyFont="1"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Font="1" applyBorder="1" applyAlignment="1">
      <alignment vertical="top" wrapText="1"/>
    </xf>
    <xf numFmtId="49" fontId="6" fillId="0" borderId="0" xfId="0" applyNumberFormat="1" applyFont="1" applyBorder="1" applyAlignment="1">
      <alignment horizontal="left" vertical="top" wrapText="1"/>
    </xf>
    <xf numFmtId="49" fontId="7" fillId="0" borderId="0" xfId="0" applyNumberFormat="1" applyFont="1" applyBorder="1" applyAlignment="1">
      <alignment horizontal="left" vertical="top" wrapText="1"/>
    </xf>
    <xf numFmtId="49" fontId="7" fillId="0" borderId="2" xfId="0" applyNumberFormat="1" applyFont="1" applyBorder="1" applyAlignment="1">
      <alignment wrapText="1"/>
    </xf>
    <xf numFmtId="49" fontId="7" fillId="0" borderId="0" xfId="0" applyNumberFormat="1" applyFont="1" applyBorder="1" applyAlignment="1">
      <alignment wrapText="1"/>
    </xf>
    <xf numFmtId="49" fontId="7" fillId="0" borderId="0" xfId="0" applyNumberFormat="1" applyFont="1" applyAlignment="1">
      <alignment wrapText="1"/>
    </xf>
    <xf numFmtId="0" fontId="0" fillId="18" borderId="0" xfId="0" applyFill="1" applyBorder="1" applyAlignment="1">
      <alignment/>
    </xf>
    <xf numFmtId="0" fontId="0" fillId="19" borderId="0" xfId="0" applyFill="1" applyBorder="1" applyAlignment="1">
      <alignment/>
    </xf>
    <xf numFmtId="0" fontId="0" fillId="10" borderId="0" xfId="0" applyFont="1" applyFill="1" applyBorder="1" applyAlignment="1">
      <alignment/>
    </xf>
    <xf numFmtId="0" fontId="0" fillId="13" borderId="0" xfId="0" applyFont="1" applyFill="1" applyBorder="1" applyAlignment="1">
      <alignment/>
    </xf>
    <xf numFmtId="0" fontId="0" fillId="13" borderId="1" xfId="0" applyFont="1" applyFill="1" applyBorder="1" applyAlignment="1">
      <alignment/>
    </xf>
    <xf numFmtId="0" fontId="0" fillId="0" borderId="3" xfId="0" applyBorder="1" applyAlignment="1">
      <alignment/>
    </xf>
    <xf numFmtId="0" fontId="1" fillId="0" borderId="3" xfId="0" applyFont="1" applyBorder="1" applyAlignment="1">
      <alignment/>
    </xf>
    <xf numFmtId="0" fontId="0" fillId="0" borderId="3" xfId="0" applyFont="1" applyBorder="1" applyAlignment="1">
      <alignment/>
    </xf>
    <xf numFmtId="0" fontId="2" fillId="0" borderId="3" xfId="0" applyFont="1" applyBorder="1" applyAlignment="1">
      <alignment/>
    </xf>
    <xf numFmtId="0" fontId="0" fillId="8" borderId="0" xfId="0" applyFont="1" applyFill="1" applyBorder="1" applyAlignment="1">
      <alignment/>
    </xf>
    <xf numFmtId="0" fontId="0" fillId="0" borderId="0" xfId="0" applyNumberFormat="1" applyFont="1" applyBorder="1" applyAlignment="1">
      <alignment horizontal="left"/>
    </xf>
    <xf numFmtId="0" fontId="1" fillId="0" borderId="0" xfId="0" applyNumberFormat="1" applyFont="1" applyBorder="1" applyAlignment="1">
      <alignment horizontal="left"/>
    </xf>
    <xf numFmtId="0" fontId="0" fillId="1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20" borderId="0" xfId="0" applyFont="1" applyFill="1" applyBorder="1" applyAlignment="1">
      <alignment/>
    </xf>
    <xf numFmtId="0" fontId="0" fillId="0" borderId="3" xfId="0" applyFill="1" applyBorder="1" applyAlignment="1">
      <alignment/>
    </xf>
    <xf numFmtId="0" fontId="0" fillId="20" borderId="0" xfId="0" applyFill="1" applyBorder="1" applyAlignment="1">
      <alignment/>
    </xf>
    <xf numFmtId="0" fontId="0" fillId="21" borderId="0" xfId="0" applyFill="1" applyBorder="1" applyAlignment="1">
      <alignment/>
    </xf>
    <xf numFmtId="0" fontId="0" fillId="0" borderId="1" xfId="0" applyFont="1" applyBorder="1" applyAlignment="1">
      <alignment/>
    </xf>
    <xf numFmtId="0" fontId="5" fillId="9" borderId="1" xfId="0" applyFont="1" applyFill="1" applyBorder="1" applyAlignment="1">
      <alignment/>
    </xf>
    <xf numFmtId="0" fontId="0" fillId="10" borderId="3" xfId="0" applyFill="1" applyBorder="1" applyAlignment="1">
      <alignment/>
    </xf>
    <xf numFmtId="0" fontId="1" fillId="0" borderId="0" xfId="0" applyFont="1" applyFill="1" applyBorder="1" applyAlignment="1">
      <alignment/>
    </xf>
    <xf numFmtId="0" fontId="5" fillId="0" borderId="0" xfId="0" applyFont="1" applyBorder="1" applyAlignment="1">
      <alignment/>
    </xf>
    <xf numFmtId="0" fontId="5" fillId="0" borderId="0" xfId="0" applyFont="1" applyBorder="1" applyAlignment="1">
      <alignment horizontal="left"/>
    </xf>
    <xf numFmtId="1" fontId="5" fillId="0" borderId="0" xfId="0" applyNumberFormat="1" applyFont="1" applyBorder="1" applyAlignment="1">
      <alignment horizontal="right"/>
    </xf>
    <xf numFmtId="49" fontId="5"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1" xfId="0" applyFont="1" applyBorder="1" applyAlignment="1">
      <alignment/>
    </xf>
    <xf numFmtId="0" fontId="5" fillId="0" borderId="3" xfId="0" applyFont="1" applyBorder="1" applyAlignment="1">
      <alignment/>
    </xf>
    <xf numFmtId="0" fontId="5" fillId="0" borderId="0" xfId="0" applyFont="1" applyFill="1" applyBorder="1" applyAlignment="1">
      <alignment/>
    </xf>
    <xf numFmtId="0" fontId="5" fillId="0" borderId="1" xfId="0" applyFont="1" applyFill="1" applyBorder="1" applyAlignment="1">
      <alignment/>
    </xf>
    <xf numFmtId="0" fontId="0" fillId="0" borderId="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horizontal="right"/>
    </xf>
    <xf numFmtId="49" fontId="0" fillId="0" borderId="0" xfId="0" applyNumberFormat="1" applyFont="1" applyBorder="1" applyAlignment="1">
      <alignment horizontal="left"/>
    </xf>
    <xf numFmtId="0" fontId="8" fillId="0" borderId="0" xfId="0" applyFont="1" applyAlignment="1">
      <alignment/>
    </xf>
    <xf numFmtId="0" fontId="0" fillId="0" borderId="0" xfId="0" applyFont="1" applyAlignment="1">
      <alignment/>
    </xf>
    <xf numFmtId="0" fontId="0" fillId="22" borderId="0" xfId="0" applyFont="1" applyFill="1" applyBorder="1" applyAlignment="1">
      <alignment/>
    </xf>
    <xf numFmtId="0" fontId="0" fillId="22"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wrapText="1"/>
    </xf>
    <xf numFmtId="1" fontId="0" fillId="0" borderId="0" xfId="0" applyNumberFormat="1" applyFont="1" applyBorder="1" applyAlignment="1">
      <alignment horizontal="right" vertical="center"/>
    </xf>
    <xf numFmtId="0" fontId="0" fillId="0" borderId="0" xfId="0" applyFont="1" applyBorder="1" applyAlignment="1">
      <alignment horizontal="left" vertical="center"/>
    </xf>
    <xf numFmtId="49" fontId="0" fillId="0" borderId="0" xfId="0" applyNumberFormat="1" applyFont="1" applyBorder="1" applyAlignment="1">
      <alignment horizontal="left" vertical="center"/>
    </xf>
    <xf numFmtId="0" fontId="0" fillId="0" borderId="0" xfId="0" applyBorder="1" applyAlignment="1">
      <alignment horizontal="left" wrapText="1"/>
    </xf>
    <xf numFmtId="0" fontId="0" fillId="0" borderId="0" xfId="0" applyFont="1" applyFill="1" applyBorder="1" applyAlignment="1">
      <alignment/>
    </xf>
    <xf numFmtId="0" fontId="0" fillId="0" borderId="0" xfId="0" applyBorder="1" applyAlignment="1">
      <alignment horizontal="left"/>
    </xf>
    <xf numFmtId="0" fontId="5" fillId="10" borderId="0" xfId="0" applyFont="1" applyFill="1" applyBorder="1" applyAlignment="1">
      <alignment/>
    </xf>
    <xf numFmtId="0" fontId="0" fillId="23" borderId="0" xfId="0" applyFill="1" applyBorder="1" applyAlignment="1">
      <alignment/>
    </xf>
    <xf numFmtId="49" fontId="0"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0" fillId="0" borderId="0" xfId="0" applyFill="1" applyBorder="1" applyAlignment="1">
      <alignment/>
    </xf>
    <xf numFmtId="49" fontId="0" fillId="0" borderId="0" xfId="0" applyNumberFormat="1" applyBorder="1" applyAlignment="1">
      <alignment horizontal="left"/>
    </xf>
    <xf numFmtId="0" fontId="9" fillId="0" borderId="0" xfId="0" applyFont="1" applyAlignment="1">
      <alignment/>
    </xf>
    <xf numFmtId="0" fontId="0" fillId="10" borderId="0" xfId="0" applyFill="1" applyBorder="1" applyAlignment="1">
      <alignment horizontal="left"/>
    </xf>
    <xf numFmtId="0" fontId="3" fillId="0" borderId="0" xfId="0" applyFont="1" applyFill="1" applyBorder="1" applyAlignment="1">
      <alignment/>
    </xf>
    <xf numFmtId="0" fontId="10" fillId="0" borderId="0" xfId="0" applyFont="1" applyAlignment="1">
      <alignment/>
    </xf>
    <xf numFmtId="0" fontId="0" fillId="0" borderId="0" xfId="0" applyFont="1" applyFill="1" applyAlignment="1">
      <alignment/>
    </xf>
    <xf numFmtId="0" fontId="11"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xf>
    <xf numFmtId="0" fontId="12" fillId="0" borderId="0" xfId="0" applyFont="1" applyAlignment="1" quotePrefix="1">
      <alignment/>
    </xf>
    <xf numFmtId="0" fontId="13" fillId="0" borderId="0" xfId="0" applyFont="1" applyAlignment="1">
      <alignment/>
    </xf>
    <xf numFmtId="0" fontId="14" fillId="24" borderId="0" xfId="0" applyFont="1" applyFill="1" applyAlignment="1">
      <alignment/>
    </xf>
    <xf numFmtId="0" fontId="15" fillId="0" borderId="0" xfId="0" applyFont="1" applyAlignment="1">
      <alignment horizontal="left"/>
    </xf>
    <xf numFmtId="0" fontId="5" fillId="0" borderId="0" xfId="0" applyFont="1" applyAlignment="1">
      <alignment/>
    </xf>
    <xf numFmtId="0" fontId="5" fillId="0" borderId="0" xfId="0" applyFont="1" applyAlignment="1">
      <alignment horizontal="left"/>
    </xf>
    <xf numFmtId="0" fontId="0" fillId="0" borderId="0" xfId="0" applyFont="1" applyAlignment="1">
      <alignment/>
    </xf>
    <xf numFmtId="0" fontId="5" fillId="0" borderId="0" xfId="0" applyFont="1" applyAlignment="1">
      <alignment/>
    </xf>
    <xf numFmtId="0" fontId="5" fillId="23" borderId="0" xfId="0" applyFont="1" applyFill="1" applyAlignment="1">
      <alignment/>
    </xf>
    <xf numFmtId="0" fontId="0" fillId="25" borderId="0" xfId="0" applyFill="1" applyBorder="1" applyAlignment="1">
      <alignment/>
    </xf>
    <xf numFmtId="0" fontId="11" fillId="25" borderId="0" xfId="0" applyFont="1" applyFill="1" applyAlignment="1">
      <alignment/>
    </xf>
    <xf numFmtId="0" fontId="11" fillId="10" borderId="0" xfId="0" applyFont="1" applyFill="1" applyAlignment="1">
      <alignment/>
    </xf>
    <xf numFmtId="0" fontId="11" fillId="23" borderId="0" xfId="0" applyFont="1" applyFill="1" applyAlignment="1">
      <alignment/>
    </xf>
    <xf numFmtId="0" fontId="0" fillId="0" borderId="0" xfId="0" applyAlignment="1">
      <alignment/>
    </xf>
    <xf numFmtId="0" fontId="11" fillId="0" borderId="0" xfId="0" applyFont="1" applyFill="1" applyBorder="1" applyAlignment="1">
      <alignment/>
    </xf>
    <xf numFmtId="0" fontId="11" fillId="0" borderId="0" xfId="0" applyFont="1" applyBorder="1" applyAlignment="1">
      <alignment/>
    </xf>
    <xf numFmtId="0" fontId="5" fillId="8" borderId="0" xfId="0" applyFont="1" applyFill="1" applyBorder="1" applyAlignment="1">
      <alignment/>
    </xf>
    <xf numFmtId="0" fontId="5" fillId="9" borderId="0" xfId="0" applyFont="1" applyFill="1" applyBorder="1" applyAlignment="1">
      <alignment/>
    </xf>
    <xf numFmtId="49" fontId="5" fillId="0" borderId="0" xfId="0" applyNumberFormat="1" applyFont="1" applyAlignment="1">
      <alignment/>
    </xf>
    <xf numFmtId="0" fontId="8" fillId="0" borderId="3" xfId="0" applyFont="1" applyBorder="1" applyAlignment="1">
      <alignment/>
    </xf>
    <xf numFmtId="0" fontId="0" fillId="9" borderId="3" xfId="0" applyFill="1" applyBorder="1" applyAlignment="1">
      <alignment/>
    </xf>
    <xf numFmtId="0" fontId="11" fillId="26" borderId="0" xfId="0" applyFont="1" applyFill="1" applyAlignment="1">
      <alignment/>
    </xf>
    <xf numFmtId="0" fontId="11" fillId="26" borderId="0" xfId="0" applyFont="1" applyFill="1" applyAlignment="1">
      <alignment/>
    </xf>
    <xf numFmtId="0" fontId="15" fillId="26" borderId="0" xfId="0" applyFont="1" applyFill="1" applyAlignment="1">
      <alignment horizontal="left"/>
    </xf>
    <xf numFmtId="0" fontId="0" fillId="26" borderId="0" xfId="0" applyFont="1" applyFill="1" applyAlignment="1">
      <alignment/>
    </xf>
    <xf numFmtId="0" fontId="0" fillId="26" borderId="0" xfId="0" applyFill="1" applyBorder="1" applyAlignment="1">
      <alignment/>
    </xf>
    <xf numFmtId="0" fontId="5" fillId="26" borderId="1" xfId="0" applyFont="1" applyFill="1" applyBorder="1" applyAlignment="1">
      <alignment/>
    </xf>
    <xf numFmtId="0" fontId="0" fillId="26" borderId="1" xfId="0" applyFill="1" applyBorder="1" applyAlignment="1">
      <alignment/>
    </xf>
    <xf numFmtId="0" fontId="0" fillId="26" borderId="3" xfId="0" applyFill="1" applyBorder="1" applyAlignment="1">
      <alignment/>
    </xf>
    <xf numFmtId="0" fontId="0" fillId="26" borderId="0" xfId="0" applyFont="1" applyFill="1" applyAlignment="1">
      <alignment/>
    </xf>
    <xf numFmtId="0" fontId="16" fillId="0" borderId="0" xfId="0" applyFont="1" applyBorder="1" applyAlignment="1">
      <alignment/>
    </xf>
    <xf numFmtId="0" fontId="17" fillId="0" borderId="0" xfId="0" applyFont="1" applyBorder="1" applyAlignment="1">
      <alignment/>
    </xf>
    <xf numFmtId="0" fontId="16" fillId="0" borderId="0" xfId="0" applyFont="1" applyAlignment="1">
      <alignment/>
    </xf>
    <xf numFmtId="0" fontId="16" fillId="0" borderId="0" xfId="0" applyFont="1" applyAlignment="1">
      <alignment/>
    </xf>
    <xf numFmtId="0" fontId="18" fillId="0" borderId="0" xfId="0" applyFont="1" applyAlignment="1">
      <alignment/>
    </xf>
    <xf numFmtId="0" fontId="16" fillId="0" borderId="0" xfId="0" applyFont="1" applyFill="1" applyBorder="1" applyAlignment="1">
      <alignment/>
    </xf>
    <xf numFmtId="0" fontId="16" fillId="0" borderId="0" xfId="0" applyFont="1" applyBorder="1" applyAlignment="1">
      <alignment horizontal="right"/>
    </xf>
    <xf numFmtId="0" fontId="16" fillId="10" borderId="0" xfId="0" applyFont="1" applyFill="1" applyBorder="1" applyAlignment="1">
      <alignment/>
    </xf>
    <xf numFmtId="0" fontId="16" fillId="0" borderId="0" xfId="0" applyNumberFormat="1" applyFont="1" applyBorder="1" applyAlignment="1">
      <alignment horizontal="left"/>
    </xf>
    <xf numFmtId="0" fontId="18" fillId="0" borderId="0" xfId="0" applyFont="1" applyBorder="1" applyAlignment="1">
      <alignment/>
    </xf>
    <xf numFmtId="0" fontId="18" fillId="0" borderId="0" xfId="0" applyFont="1" applyFill="1" applyBorder="1" applyAlignment="1">
      <alignment/>
    </xf>
    <xf numFmtId="0" fontId="19" fillId="0" borderId="0" xfId="0" applyFont="1" applyAlignment="1">
      <alignment/>
    </xf>
    <xf numFmtId="1" fontId="16" fillId="0" borderId="0" xfId="0" applyNumberFormat="1" applyFont="1" applyAlignment="1">
      <alignment/>
    </xf>
    <xf numFmtId="0" fontId="20" fillId="0" borderId="0" xfId="0" applyFont="1" applyAlignment="1">
      <alignment/>
    </xf>
    <xf numFmtId="0" fontId="21" fillId="0" borderId="0" xfId="0" applyFont="1" applyAlignment="1">
      <alignment/>
    </xf>
    <xf numFmtId="0" fontId="16" fillId="0" borderId="0" xfId="0" applyFont="1" applyAlignment="1">
      <alignment/>
    </xf>
    <xf numFmtId="0" fontId="22"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16" fillId="26" borderId="0" xfId="0" applyFont="1" applyFill="1" applyAlignment="1">
      <alignment/>
    </xf>
    <xf numFmtId="49" fontId="18" fillId="0" borderId="0" xfId="0" applyNumberFormat="1" applyFont="1" applyAlignment="1">
      <alignment/>
    </xf>
    <xf numFmtId="0" fontId="20" fillId="26" borderId="0" xfId="0" applyFont="1" applyFill="1" applyAlignment="1">
      <alignment/>
    </xf>
    <xf numFmtId="16" fontId="0" fillId="8" borderId="0" xfId="0" applyNumberFormat="1" applyFill="1" applyBorder="1" applyAlignment="1">
      <alignment/>
    </xf>
    <xf numFmtId="0" fontId="20" fillId="0" borderId="0" xfId="0" applyFont="1" applyFill="1" applyAlignment="1">
      <alignment/>
    </xf>
    <xf numFmtId="0" fontId="24" fillId="0" borderId="0" xfId="0" applyFont="1" applyFill="1" applyAlignment="1">
      <alignment/>
    </xf>
    <xf numFmtId="0" fontId="25" fillId="8" borderId="0" xfId="0" applyFont="1" applyFill="1" applyBorder="1" applyAlignment="1">
      <alignment/>
    </xf>
    <xf numFmtId="0" fontId="8" fillId="0" borderId="1" xfId="0" applyFont="1" applyBorder="1" applyAlignment="1">
      <alignment/>
    </xf>
    <xf numFmtId="0" fontId="16" fillId="26" borderId="0" xfId="0" applyFont="1" applyFill="1" applyBorder="1" applyAlignment="1">
      <alignment/>
    </xf>
    <xf numFmtId="0" fontId="21" fillId="26" borderId="0" xfId="0" applyFont="1" applyFill="1" applyAlignment="1">
      <alignment/>
    </xf>
    <xf numFmtId="0" fontId="12" fillId="26" borderId="0" xfId="0" applyFont="1" applyFill="1" applyAlignment="1">
      <alignment/>
    </xf>
    <xf numFmtId="0" fontId="12" fillId="26" borderId="0" xfId="0" applyFont="1" applyFill="1" applyAlignment="1">
      <alignment/>
    </xf>
    <xf numFmtId="0" fontId="21" fillId="26" borderId="0" xfId="0" applyFont="1" applyFill="1" applyAlignment="1">
      <alignment/>
    </xf>
    <xf numFmtId="0" fontId="2" fillId="26" borderId="0" xfId="0" applyFont="1" applyFill="1" applyBorder="1" applyAlignment="1">
      <alignment/>
    </xf>
    <xf numFmtId="0" fontId="2" fillId="26" borderId="1" xfId="0" applyFont="1" applyFill="1" applyBorder="1" applyAlignment="1">
      <alignment/>
    </xf>
    <xf numFmtId="0" fontId="2" fillId="26" borderId="3" xfId="0" applyFont="1" applyFill="1" applyBorder="1" applyAlignment="1">
      <alignment/>
    </xf>
    <xf numFmtId="0" fontId="0" fillId="26" borderId="0" xfId="0" applyFont="1" applyFill="1" applyBorder="1" applyAlignment="1">
      <alignment/>
    </xf>
    <xf numFmtId="0" fontId="0" fillId="26" borderId="0" xfId="0" applyFill="1" applyBorder="1" applyAlignment="1">
      <alignment/>
    </xf>
    <xf numFmtId="0" fontId="5" fillId="26" borderId="0" xfId="0" applyFont="1" applyFill="1" applyBorder="1" applyAlignment="1">
      <alignment/>
    </xf>
    <xf numFmtId="0" fontId="0" fillId="26" borderId="0" xfId="0" applyFill="1" applyBorder="1" applyAlignment="1">
      <alignment horizontal="left"/>
    </xf>
    <xf numFmtId="1" fontId="0" fillId="26" borderId="0" xfId="0" applyNumberFormat="1" applyFont="1" applyFill="1" applyBorder="1" applyAlignment="1">
      <alignment horizontal="right"/>
    </xf>
    <xf numFmtId="49" fontId="0" fillId="26" borderId="0" xfId="0" applyNumberFormat="1" applyFill="1" applyBorder="1" applyAlignment="1">
      <alignment horizontal="left"/>
    </xf>
    <xf numFmtId="0" fontId="0" fillId="26" borderId="0" xfId="0" applyFill="1" applyAlignment="1">
      <alignment/>
    </xf>
    <xf numFmtId="0" fontId="16" fillId="26" borderId="0" xfId="0" applyFont="1" applyFill="1" applyAlignment="1">
      <alignment/>
    </xf>
    <xf numFmtId="0" fontId="0" fillId="26" borderId="0" xfId="0" applyFont="1" applyFill="1" applyBorder="1" applyAlignment="1">
      <alignment/>
    </xf>
    <xf numFmtId="0" fontId="0" fillId="26" borderId="0" xfId="0" applyFont="1" applyFill="1" applyBorder="1" applyAlignment="1">
      <alignment horizontal="left"/>
    </xf>
    <xf numFmtId="49" fontId="0" fillId="26" borderId="0" xfId="0" applyNumberFormat="1" applyFont="1" applyFill="1" applyBorder="1" applyAlignment="1">
      <alignment horizontal="left"/>
    </xf>
    <xf numFmtId="0" fontId="0" fillId="26" borderId="0" xfId="0" applyNumberFormat="1" applyFont="1" applyFill="1" applyBorder="1" applyAlignment="1">
      <alignment horizontal="left"/>
    </xf>
    <xf numFmtId="0" fontId="21" fillId="0" borderId="0" xfId="0" applyFont="1" applyFill="1" applyAlignment="1">
      <alignment/>
    </xf>
    <xf numFmtId="0" fontId="12" fillId="8" borderId="0" xfId="0" applyFont="1" applyFill="1" applyAlignment="1">
      <alignment/>
    </xf>
    <xf numFmtId="0" fontId="0" fillId="8" borderId="0" xfId="0" applyFill="1" applyAlignment="1">
      <alignment/>
    </xf>
    <xf numFmtId="0" fontId="28" fillId="0" borderId="0" xfId="0" applyFont="1" applyAlignment="1">
      <alignment/>
    </xf>
    <xf numFmtId="0" fontId="0" fillId="11" borderId="3" xfId="0" applyFill="1" applyBorder="1" applyAlignment="1">
      <alignment/>
    </xf>
    <xf numFmtId="0" fontId="2" fillId="10" borderId="0" xfId="0" applyFont="1" applyFill="1" applyBorder="1" applyAlignment="1">
      <alignment/>
    </xf>
    <xf numFmtId="0" fontId="0" fillId="10" borderId="0" xfId="0" applyFill="1" applyAlignment="1">
      <alignment/>
    </xf>
    <xf numFmtId="0" fontId="0" fillId="11" borderId="0" xfId="0" applyFill="1" applyAlignment="1">
      <alignment/>
    </xf>
    <xf numFmtId="0" fontId="0" fillId="13" borderId="0" xfId="0" applyFill="1" applyAlignment="1">
      <alignment/>
    </xf>
    <xf numFmtId="0" fontId="29" fillId="26" borderId="0" xfId="0" applyFont="1" applyFill="1" applyAlignment="1">
      <alignment/>
    </xf>
    <xf numFmtId="0" fontId="30" fillId="26" borderId="0" xfId="0" applyFont="1" applyFill="1" applyAlignment="1">
      <alignment/>
    </xf>
    <xf numFmtId="0" fontId="0" fillId="12" borderId="0" xfId="0" applyFill="1" applyAlignment="1">
      <alignment/>
    </xf>
    <xf numFmtId="0" fontId="8" fillId="11" borderId="0" xfId="0" applyFont="1" applyFill="1" applyAlignment="1">
      <alignment/>
    </xf>
    <xf numFmtId="0" fontId="8" fillId="10" borderId="0" xfId="0" applyFont="1" applyFill="1" applyAlignment="1">
      <alignment/>
    </xf>
    <xf numFmtId="0" fontId="8" fillId="10" borderId="1" xfId="0" applyFont="1" applyFill="1" applyBorder="1" applyAlignment="1">
      <alignment/>
    </xf>
    <xf numFmtId="0" fontId="0" fillId="11" borderId="0" xfId="0" applyFont="1" applyFill="1" applyAlignment="1">
      <alignment/>
    </xf>
    <xf numFmtId="0" fontId="11" fillId="0" borderId="0" xfId="0" applyFont="1" applyFill="1" applyAlignment="1">
      <alignment/>
    </xf>
    <xf numFmtId="0" fontId="11" fillId="0" borderId="0" xfId="0" applyFont="1" applyFill="1" applyAlignment="1">
      <alignment/>
    </xf>
    <xf numFmtId="0" fontId="0" fillId="0" borderId="0" xfId="0" applyFont="1" applyFill="1" applyAlignment="1">
      <alignment/>
    </xf>
    <xf numFmtId="0" fontId="16" fillId="0" borderId="0" xfId="0" applyFont="1" applyFill="1" applyAlignment="1">
      <alignment/>
    </xf>
    <xf numFmtId="0" fontId="1" fillId="0" borderId="0" xfId="0" applyFont="1" applyAlignment="1">
      <alignment/>
    </xf>
    <xf numFmtId="0" fontId="0" fillId="27" borderId="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49" fontId="20" fillId="26" borderId="0" xfId="0" applyNumberFormat="1" applyFont="1" applyFill="1" applyAlignment="1">
      <alignment/>
    </xf>
    <xf numFmtId="49" fontId="20" fillId="0" borderId="0" xfId="0" applyNumberFormat="1" applyFont="1" applyFill="1" applyAlignment="1">
      <alignment/>
    </xf>
    <xf numFmtId="0" fontId="12" fillId="0" borderId="0" xfId="0" applyFont="1" applyFill="1" applyAlignment="1">
      <alignment/>
    </xf>
    <xf numFmtId="0" fontId="12" fillId="0" borderId="0" xfId="0" applyFont="1" applyFill="1" applyAlignment="1">
      <alignment/>
    </xf>
    <xf numFmtId="0" fontId="21" fillId="0" borderId="0" xfId="0" applyFont="1" applyFill="1" applyAlignment="1">
      <alignment/>
    </xf>
    <xf numFmtId="0" fontId="0" fillId="0" borderId="0" xfId="0" applyFill="1" applyAlignment="1">
      <alignment/>
    </xf>
    <xf numFmtId="0" fontId="10" fillId="0" borderId="0" xfId="0" applyFont="1" applyFill="1" applyAlignment="1">
      <alignment/>
    </xf>
    <xf numFmtId="0" fontId="10" fillId="0" borderId="0" xfId="0" applyFont="1" applyFill="1" applyAlignment="1">
      <alignment/>
    </xf>
    <xf numFmtId="0" fontId="31" fillId="0" borderId="0" xfId="0" applyFont="1" applyFill="1" applyAlignment="1">
      <alignment/>
    </xf>
    <xf numFmtId="0" fontId="0" fillId="0" borderId="0" xfId="0" applyFont="1" applyFill="1" applyBorder="1" applyAlignment="1">
      <alignment/>
    </xf>
    <xf numFmtId="0" fontId="0" fillId="0" borderId="1" xfId="0" applyFont="1" applyFill="1" applyBorder="1" applyAlignment="1">
      <alignment/>
    </xf>
    <xf numFmtId="0" fontId="0" fillId="0" borderId="3" xfId="0" applyFont="1" applyFill="1" applyBorder="1" applyAlignment="1">
      <alignment/>
    </xf>
    <xf numFmtId="0" fontId="0" fillId="13" borderId="0" xfId="0" applyFont="1" applyFill="1" applyBorder="1" applyAlignment="1">
      <alignment/>
    </xf>
    <xf numFmtId="0" fontId="0" fillId="13" borderId="1" xfId="0" applyFont="1" applyFill="1" applyBorder="1" applyAlignment="1">
      <alignment/>
    </xf>
    <xf numFmtId="0" fontId="11" fillId="26" borderId="0" xfId="0" applyFont="1" applyFill="1" applyBorder="1" applyAlignment="1">
      <alignment/>
    </xf>
    <xf numFmtId="0" fontId="0" fillId="26" borderId="0" xfId="0" applyFont="1" applyFill="1" applyBorder="1" applyAlignment="1">
      <alignment horizontal="left"/>
    </xf>
    <xf numFmtId="0" fontId="0" fillId="26" borderId="0" xfId="0" applyFill="1" applyBorder="1" applyAlignment="1">
      <alignment horizontal="left"/>
    </xf>
    <xf numFmtId="1" fontId="0" fillId="26" borderId="0" xfId="0" applyNumberFormat="1" applyFill="1" applyBorder="1" applyAlignment="1">
      <alignment horizontal="right"/>
    </xf>
    <xf numFmtId="49" fontId="0" fillId="26" borderId="0" xfId="0" applyNumberFormat="1" applyFont="1" applyFill="1" applyBorder="1" applyAlignment="1">
      <alignment horizontal="left"/>
    </xf>
    <xf numFmtId="0" fontId="0" fillId="26" borderId="0" xfId="0" applyFill="1" applyAlignment="1">
      <alignment/>
    </xf>
    <xf numFmtId="0" fontId="0" fillId="0" borderId="0" xfId="0" applyFill="1" applyBorder="1" applyAlignment="1">
      <alignment horizontal="left"/>
    </xf>
    <xf numFmtId="1" fontId="0" fillId="0" borderId="0" xfId="0" applyNumberFormat="1" applyFont="1" applyFill="1" applyBorder="1" applyAlignment="1">
      <alignment horizontal="right"/>
    </xf>
    <xf numFmtId="49" fontId="0" fillId="0" borderId="0" xfId="0" applyNumberFormat="1" applyFill="1" applyBorder="1" applyAlignment="1">
      <alignment horizontal="left"/>
    </xf>
    <xf numFmtId="0" fontId="0" fillId="0" borderId="0" xfId="0" applyFill="1" applyAlignment="1">
      <alignment/>
    </xf>
    <xf numFmtId="0" fontId="16" fillId="0" borderId="0" xfId="0" applyFont="1" applyFill="1" applyAlignment="1">
      <alignment/>
    </xf>
    <xf numFmtId="0" fontId="0" fillId="13" borderId="0" xfId="0" applyFont="1" applyFill="1" applyAlignment="1">
      <alignment/>
    </xf>
    <xf numFmtId="0" fontId="0" fillId="10" borderId="0" xfId="0" applyFont="1" applyFill="1" applyAlignment="1">
      <alignment/>
    </xf>
    <xf numFmtId="49" fontId="0" fillId="0" borderId="0" xfId="0" applyNumberFormat="1" applyFont="1" applyFill="1" applyBorder="1" applyAlignment="1">
      <alignment horizontal="left"/>
    </xf>
    <xf numFmtId="0" fontId="0" fillId="0" borderId="0" xfId="0" applyFont="1" applyFill="1" applyBorder="1" applyAlignment="1">
      <alignment horizontal="left"/>
    </xf>
    <xf numFmtId="0" fontId="5" fillId="0" borderId="0" xfId="0" applyFont="1" applyFill="1" applyBorder="1" applyAlignment="1">
      <alignment horizontal="left"/>
    </xf>
    <xf numFmtId="1" fontId="5" fillId="0" borderId="0" xfId="0" applyNumberFormat="1" applyFont="1" applyFill="1" applyBorder="1" applyAlignment="1">
      <alignment horizontal="right"/>
    </xf>
    <xf numFmtId="49" fontId="5" fillId="0" borderId="0" xfId="0" applyNumberFormat="1" applyFont="1" applyFill="1" applyBorder="1" applyAlignment="1">
      <alignment horizontal="left"/>
    </xf>
    <xf numFmtId="0" fontId="5" fillId="0" borderId="3" xfId="0" applyFont="1" applyFill="1" applyBorder="1" applyAlignment="1">
      <alignment/>
    </xf>
    <xf numFmtId="0" fontId="5" fillId="13" borderId="0" xfId="0" applyFont="1" applyFill="1" applyBorder="1" applyAlignment="1">
      <alignment/>
    </xf>
    <xf numFmtId="0" fontId="11" fillId="28" borderId="0" xfId="0" applyFont="1" applyFill="1" applyAlignment="1">
      <alignment/>
    </xf>
    <xf numFmtId="0" fontId="11" fillId="28" borderId="0" xfId="0" applyFont="1" applyFill="1" applyBorder="1" applyAlignment="1">
      <alignment/>
    </xf>
    <xf numFmtId="0" fontId="0" fillId="28" borderId="0" xfId="0" applyFill="1" applyBorder="1" applyAlignment="1">
      <alignment horizontal="left"/>
    </xf>
    <xf numFmtId="0" fontId="0" fillId="28" borderId="0" xfId="0" applyFont="1" applyFill="1" applyBorder="1" applyAlignment="1">
      <alignment horizontal="left"/>
    </xf>
    <xf numFmtId="1" fontId="0" fillId="28" borderId="0" xfId="0" applyNumberFormat="1" applyFill="1" applyBorder="1" applyAlignment="1">
      <alignment horizontal="right"/>
    </xf>
    <xf numFmtId="0" fontId="11" fillId="28" borderId="0" xfId="0" applyFont="1" applyFill="1" applyAlignment="1">
      <alignment/>
    </xf>
    <xf numFmtId="0" fontId="0" fillId="28" borderId="0" xfId="0" applyNumberFormat="1" applyFont="1" applyFill="1" applyBorder="1" applyAlignment="1">
      <alignment horizontal="left"/>
    </xf>
    <xf numFmtId="0" fontId="16" fillId="28" borderId="0" xfId="0" applyFont="1" applyFill="1" applyBorder="1" applyAlignment="1">
      <alignment/>
    </xf>
    <xf numFmtId="0" fontId="0" fillId="28" borderId="0" xfId="0" applyFill="1" applyBorder="1" applyAlignment="1">
      <alignment/>
    </xf>
    <xf numFmtId="0" fontId="5" fillId="28" borderId="1" xfId="0" applyFont="1" applyFill="1" applyBorder="1" applyAlignment="1">
      <alignment/>
    </xf>
    <xf numFmtId="0" fontId="0" fillId="28" borderId="1" xfId="0" applyFill="1" applyBorder="1" applyAlignment="1">
      <alignment/>
    </xf>
    <xf numFmtId="0" fontId="0" fillId="28" borderId="3" xfId="0" applyFill="1" applyBorder="1" applyAlignment="1">
      <alignment/>
    </xf>
    <xf numFmtId="0" fontId="0" fillId="28" borderId="0" xfId="0" applyFont="1" applyFill="1" applyAlignment="1">
      <alignment/>
    </xf>
    <xf numFmtId="0" fontId="20" fillId="28" borderId="0" xfId="0" applyFont="1" applyFill="1" applyAlignment="1">
      <alignment/>
    </xf>
    <xf numFmtId="0" fontId="10" fillId="28" borderId="0" xfId="0" applyFont="1" applyFill="1" applyAlignment="1">
      <alignment/>
    </xf>
    <xf numFmtId="0" fontId="10" fillId="28" borderId="0" xfId="0" applyFont="1" applyFill="1" applyAlignment="1">
      <alignment/>
    </xf>
    <xf numFmtId="0" fontId="0" fillId="28" borderId="0" xfId="0" applyFont="1" applyFill="1" applyAlignment="1">
      <alignment/>
    </xf>
    <xf numFmtId="0" fontId="31" fillId="28" borderId="0" xfId="0" applyFont="1" applyFill="1" applyAlignment="1">
      <alignment/>
    </xf>
    <xf numFmtId="0" fontId="0" fillId="28" borderId="0" xfId="0" applyFont="1" applyFill="1" applyBorder="1" applyAlignment="1">
      <alignment/>
    </xf>
    <xf numFmtId="0" fontId="0" fillId="28" borderId="0" xfId="0" applyFont="1" applyFill="1" applyAlignment="1">
      <alignment/>
    </xf>
    <xf numFmtId="0" fontId="0" fillId="28" borderId="1" xfId="0" applyFont="1" applyFill="1" applyBorder="1" applyAlignment="1">
      <alignment/>
    </xf>
    <xf numFmtId="0" fontId="0" fillId="28" borderId="0" xfId="0" applyFont="1" applyFill="1" applyBorder="1" applyAlignment="1">
      <alignment/>
    </xf>
    <xf numFmtId="0" fontId="0" fillId="28" borderId="1" xfId="0" applyFont="1" applyFill="1" applyBorder="1" applyAlignment="1">
      <alignment/>
    </xf>
    <xf numFmtId="0" fontId="0" fillId="28" borderId="3" xfId="0" applyFont="1" applyFill="1" applyBorder="1" applyAlignment="1">
      <alignment/>
    </xf>
    <xf numFmtId="0" fontId="16" fillId="28" borderId="0" xfId="0" applyFont="1" applyFill="1" applyAlignment="1">
      <alignment/>
    </xf>
    <xf numFmtId="0" fontId="3" fillId="0" borderId="0" xfId="0" applyFont="1" applyBorder="1" applyAlignment="1">
      <alignment horizontal="left"/>
    </xf>
    <xf numFmtId="0" fontId="10"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 xfId="0" applyFont="1" applyBorder="1" applyAlignment="1">
      <alignment/>
    </xf>
    <xf numFmtId="0" fontId="0" fillId="0" borderId="3" xfId="0" applyFont="1" applyBorder="1" applyAlignment="1">
      <alignment/>
    </xf>
    <xf numFmtId="0" fontId="10" fillId="0" borderId="0" xfId="0" applyFont="1" applyAlignment="1">
      <alignment/>
    </xf>
    <xf numFmtId="49" fontId="5" fillId="0" borderId="0" xfId="0" applyNumberFormat="1" applyFont="1" applyFill="1" applyAlignment="1">
      <alignment horizontal="left"/>
    </xf>
    <xf numFmtId="49" fontId="18" fillId="0" borderId="0" xfId="0" applyNumberFormat="1" applyFont="1" applyFill="1" applyAlignment="1">
      <alignment/>
    </xf>
    <xf numFmtId="49" fontId="0" fillId="0" borderId="0" xfId="0" applyNumberFormat="1" applyFont="1" applyFill="1" applyBorder="1" applyAlignment="1">
      <alignment/>
    </xf>
    <xf numFmtId="0" fontId="32" fillId="0" borderId="0" xfId="0" applyFont="1" applyAlignment="1">
      <alignment/>
    </xf>
    <xf numFmtId="0" fontId="32" fillId="0" borderId="0" xfId="0" applyFont="1" applyFill="1" applyAlignment="1">
      <alignment/>
    </xf>
    <xf numFmtId="0" fontId="33" fillId="28" borderId="0" xfId="0" applyFont="1" applyFill="1" applyAlignment="1">
      <alignment/>
    </xf>
    <xf numFmtId="0" fontId="0" fillId="28" borderId="0" xfId="0" applyFont="1" applyFill="1" applyAlignment="1">
      <alignment/>
    </xf>
    <xf numFmtId="0" fontId="0" fillId="13" borderId="3" xfId="0" applyFill="1" applyBorder="1" applyAlignment="1">
      <alignment/>
    </xf>
    <xf numFmtId="0" fontId="1" fillId="28" borderId="0" xfId="0" applyFont="1" applyFill="1" applyBorder="1" applyAlignment="1">
      <alignment horizontal="left"/>
    </xf>
    <xf numFmtId="0" fontId="0" fillId="28" borderId="0" xfId="0" applyFont="1" applyFill="1" applyBorder="1" applyAlignment="1">
      <alignment/>
    </xf>
    <xf numFmtId="49" fontId="0" fillId="28" borderId="0" xfId="0" applyNumberFormat="1" applyFont="1" applyFill="1" applyBorder="1" applyAlignment="1">
      <alignment horizontal="left"/>
    </xf>
    <xf numFmtId="0" fontId="0" fillId="28" borderId="0" xfId="0" applyFont="1" applyFill="1" applyBorder="1" applyAlignment="1">
      <alignment horizontal="left"/>
    </xf>
    <xf numFmtId="1" fontId="0" fillId="28" borderId="0" xfId="0" applyNumberFormat="1" applyFont="1" applyFill="1" applyBorder="1" applyAlignment="1">
      <alignment horizontal="right"/>
    </xf>
    <xf numFmtId="0" fontId="0" fillId="28" borderId="0" xfId="0" applyFont="1" applyFill="1" applyBorder="1" applyAlignment="1">
      <alignment/>
    </xf>
    <xf numFmtId="0" fontId="0" fillId="28" borderId="3" xfId="0" applyFont="1" applyFill="1" applyBorder="1" applyAlignment="1">
      <alignment/>
    </xf>
    <xf numFmtId="0" fontId="0" fillId="28" borderId="0" xfId="0" applyFont="1" applyFill="1" applyAlignment="1">
      <alignment/>
    </xf>
    <xf numFmtId="0" fontId="1" fillId="0" borderId="0" xfId="0" applyFont="1" applyBorder="1" applyAlignment="1">
      <alignment horizontal="left"/>
    </xf>
    <xf numFmtId="0" fontId="1" fillId="0" borderId="3" xfId="0" applyFont="1" applyBorder="1" applyAlignment="1">
      <alignment horizontal="left"/>
    </xf>
    <xf numFmtId="14" fontId="0" fillId="0" borderId="0" xfId="0" applyNumberFormat="1" applyBorder="1" applyAlignment="1">
      <alignment horizontal="left"/>
    </xf>
    <xf numFmtId="0" fontId="0" fillId="0" borderId="0" xfId="0" applyAlignment="1">
      <alignment horizontal="left"/>
    </xf>
    <xf numFmtId="0" fontId="1" fillId="0" borderId="1" xfId="0" applyFont="1" applyBorder="1" applyAlignment="1">
      <alignment horizontal="left"/>
    </xf>
    <xf numFmtId="0" fontId="4" fillId="0" borderId="0" xfId="0" applyFont="1" applyBorder="1" applyAlignment="1">
      <alignment horizontal="left"/>
    </xf>
    <xf numFmtId="0" fontId="4" fillId="0" borderId="1" xfId="0" applyFont="1" applyBorder="1" applyAlignment="1">
      <alignment horizontal="left"/>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8"/>
  <sheetViews>
    <sheetView workbookViewId="0" topLeftCell="A1">
      <selection activeCell="E6" sqref="E6"/>
    </sheetView>
  </sheetViews>
  <sheetFormatPr defaultColWidth="9.140625" defaultRowHeight="12.75"/>
  <cols>
    <col min="1" max="1" width="21.421875" style="0" customWidth="1"/>
    <col min="2" max="2" width="15.7109375" style="0" customWidth="1"/>
    <col min="3" max="3" width="14.28125" style="0" customWidth="1"/>
  </cols>
  <sheetData>
    <row r="1" ht="12.75">
      <c r="A1" s="90" t="s">
        <v>2138</v>
      </c>
    </row>
    <row r="2" ht="12.75">
      <c r="A2" s="95" t="s">
        <v>2139</v>
      </c>
    </row>
    <row r="3" ht="12.75">
      <c r="A3" s="95" t="s">
        <v>2140</v>
      </c>
    </row>
    <row r="4" ht="12.75">
      <c r="A4" s="95" t="s">
        <v>2141</v>
      </c>
    </row>
    <row r="5" ht="12.75">
      <c r="A5" s="95" t="s">
        <v>2142</v>
      </c>
    </row>
    <row r="6" ht="12.75">
      <c r="A6" s="95" t="s">
        <v>2143</v>
      </c>
    </row>
    <row r="7" ht="12.75">
      <c r="A7" s="1"/>
    </row>
    <row r="8" ht="12.75">
      <c r="A8" s="19" t="s">
        <v>1978</v>
      </c>
    </row>
    <row r="9" ht="12.75">
      <c r="A9" s="19" t="s">
        <v>1979</v>
      </c>
    </row>
    <row r="10" ht="12.75">
      <c r="A10" s="19"/>
    </row>
    <row r="11" ht="12.75">
      <c r="A11" s="19" t="s">
        <v>241</v>
      </c>
    </row>
    <row r="12" ht="12.75">
      <c r="A12" s="19" t="s">
        <v>242</v>
      </c>
    </row>
    <row r="13" ht="12.75">
      <c r="A13" s="172" t="s">
        <v>998</v>
      </c>
    </row>
    <row r="14" ht="12.75">
      <c r="A14" s="19"/>
    </row>
    <row r="15" ht="12.75">
      <c r="A15" s="5" t="s">
        <v>1974</v>
      </c>
    </row>
    <row r="16" ht="12.75">
      <c r="A16" s="84" t="s">
        <v>1975</v>
      </c>
    </row>
    <row r="17" ht="12.75">
      <c r="A17" s="83" t="s">
        <v>1983</v>
      </c>
    </row>
    <row r="18" ht="12.75">
      <c r="A18" s="87" t="s">
        <v>1977</v>
      </c>
    </row>
    <row r="19" ht="12.75">
      <c r="A19" s="85" t="s">
        <v>1976</v>
      </c>
    </row>
    <row r="20" ht="12.75">
      <c r="A20" s="86" t="s">
        <v>1984</v>
      </c>
    </row>
    <row r="21" ht="12.75">
      <c r="A21" s="88" t="s">
        <v>1985</v>
      </c>
    </row>
    <row r="22" ht="12.75">
      <c r="A22" s="1"/>
    </row>
    <row r="24" spans="1:2" ht="12.75">
      <c r="A24" s="209" t="s">
        <v>1796</v>
      </c>
      <c r="B24" s="153" t="s">
        <v>997</v>
      </c>
    </row>
    <row r="25" spans="1:2" ht="12.75">
      <c r="A25" s="365" t="s">
        <v>1795</v>
      </c>
      <c r="B25" s="153" t="s">
        <v>997</v>
      </c>
    </row>
    <row r="26" ht="12.75">
      <c r="A26" s="174"/>
    </row>
    <row r="27" spans="1:4" ht="12.75">
      <c r="A27" s="174"/>
      <c r="B27" s="306"/>
      <c r="C27" s="174"/>
      <c r="D27" s="306"/>
    </row>
    <row r="28" spans="1:4" ht="12.75">
      <c r="A28" s="306"/>
      <c r="B28" s="306"/>
      <c r="C28" s="174"/>
      <c r="D28" s="306"/>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P943"/>
  <sheetViews>
    <sheetView tabSelected="1" workbookViewId="0" topLeftCell="Y1">
      <pane ySplit="1275" topLeftCell="BM882" activePane="bottomLeft" state="split"/>
      <selection pane="topLeft" activeCell="CF1" sqref="CF1:CF16384"/>
      <selection pane="bottomLeft" activeCell="BP668" sqref="BP668"/>
    </sheetView>
  </sheetViews>
  <sheetFormatPr defaultColWidth="9.140625" defaultRowHeight="12.75"/>
  <cols>
    <col min="1" max="1" width="19.57421875" style="1" customWidth="1"/>
    <col min="2" max="2" width="11.140625" style="1" customWidth="1"/>
    <col min="3" max="3" width="4.7109375" style="1" customWidth="1"/>
    <col min="4" max="4" width="11.57421875" style="1" customWidth="1"/>
    <col min="5" max="5" width="13.140625" style="2" customWidth="1"/>
    <col min="6" max="6" width="10.8515625" style="2" customWidth="1"/>
    <col min="7" max="7" width="13.00390625" style="101" customWidth="1"/>
    <col min="8" max="8" width="9.57421875" style="2" customWidth="1"/>
    <col min="9" max="9" width="7.7109375" style="38" customWidth="1"/>
    <col min="10" max="10" width="8.140625" style="2" customWidth="1"/>
    <col min="11" max="11" width="10.00390625" style="127" customWidth="1"/>
    <col min="12" max="13" width="10.140625" style="210" customWidth="1"/>
    <col min="14" max="14" width="5.8515625" style="1" customWidth="1"/>
    <col min="15" max="15" width="7.7109375" style="1" customWidth="1"/>
    <col min="16" max="16" width="4.28125" style="1" customWidth="1"/>
    <col min="17" max="23" width="2.7109375" style="1" customWidth="1"/>
    <col min="24" max="24" width="2.7109375" style="48" customWidth="1"/>
    <col min="25" max="34" width="2.7109375" style="1" customWidth="1"/>
    <col min="35" max="35" width="3.140625" style="1" customWidth="1"/>
    <col min="36" max="36" width="3.28125" style="52" customWidth="1"/>
    <col min="37" max="47" width="2.7109375" style="1" customWidth="1"/>
    <col min="48" max="48" width="2.7109375" style="52" customWidth="1"/>
    <col min="49" max="59" width="2.7109375" style="1" customWidth="1"/>
    <col min="60" max="60" width="2.7109375" style="52" customWidth="1"/>
    <col min="61" max="71" width="2.7109375" style="1" customWidth="1"/>
    <col min="72" max="72" width="2.7109375" style="52" customWidth="1"/>
    <col min="73" max="83" width="2.7109375" style="1" customWidth="1"/>
    <col min="84" max="84" width="2.7109375" style="52" customWidth="1"/>
    <col min="85" max="96" width="2.7109375" style="1" customWidth="1"/>
    <col min="97" max="97" width="3.140625" style="122" customWidth="1"/>
    <col min="98" max="108" width="2.7109375" style="1" customWidth="1"/>
    <col min="109" max="109" width="3.140625" style="122" customWidth="1"/>
    <col min="110" max="120" width="2.7109375" style="1" customWidth="1"/>
    <col min="121" max="16384" width="9.00390625" style="1" customWidth="1"/>
  </cols>
  <sheetData>
    <row r="1" spans="1:18" ht="14.25">
      <c r="A1" s="5" t="s">
        <v>2064</v>
      </c>
      <c r="B1" s="5" t="s">
        <v>2065</v>
      </c>
      <c r="C1" s="5"/>
      <c r="D1" s="19"/>
      <c r="P1" s="368">
        <v>36618</v>
      </c>
      <c r="Q1" s="369"/>
      <c r="R1" s="369"/>
    </row>
    <row r="2" spans="1:84" ht="14.25">
      <c r="A2" s="4" t="s">
        <v>1982</v>
      </c>
      <c r="B2" s="5"/>
      <c r="C2" s="5"/>
      <c r="D2" s="19"/>
      <c r="F2" s="6" t="s">
        <v>1541</v>
      </c>
      <c r="P2" s="100" t="s">
        <v>68</v>
      </c>
      <c r="S2" s="19"/>
      <c r="T2" s="19"/>
      <c r="U2" s="19"/>
      <c r="V2" s="19"/>
      <c r="W2" s="19"/>
      <c r="X2" s="135"/>
      <c r="Y2" s="19"/>
      <c r="Z2" s="19"/>
      <c r="AA2" s="19"/>
      <c r="AB2" s="19"/>
      <c r="AC2" s="19"/>
      <c r="AD2" s="19"/>
      <c r="AE2" s="19"/>
      <c r="AF2" s="19"/>
      <c r="AG2" s="19"/>
      <c r="AH2" s="19"/>
      <c r="AI2" s="19"/>
      <c r="AJ2" s="135"/>
      <c r="AK2" s="19"/>
      <c r="AL2" s="19"/>
      <c r="AM2" s="19"/>
      <c r="AN2" s="19"/>
      <c r="AO2" s="19"/>
      <c r="AP2" s="19"/>
      <c r="AQ2" s="19"/>
      <c r="AR2" s="19"/>
      <c r="AS2" s="19"/>
      <c r="AT2" s="19"/>
      <c r="AU2" s="19"/>
      <c r="AV2" s="135"/>
      <c r="AW2" s="4"/>
      <c r="AX2" s="4"/>
      <c r="AY2" s="4"/>
      <c r="AZ2" s="4"/>
      <c r="BA2" s="4"/>
      <c r="BB2" s="4"/>
      <c r="BC2" s="4"/>
      <c r="BD2" s="4"/>
      <c r="BE2" s="4"/>
      <c r="BF2" s="4"/>
      <c r="BG2" s="4"/>
      <c r="BH2" s="61"/>
      <c r="BI2" s="4"/>
      <c r="BJ2" s="4"/>
      <c r="BK2" s="4"/>
      <c r="BL2" s="4"/>
      <c r="BM2" s="4"/>
      <c r="BN2" s="4"/>
      <c r="BO2" s="4"/>
      <c r="BP2" s="4"/>
      <c r="BQ2" s="4"/>
      <c r="BR2" s="4"/>
      <c r="BS2" s="4"/>
      <c r="BT2" s="61"/>
      <c r="BU2" s="4"/>
      <c r="BV2" s="4"/>
      <c r="BW2" s="4"/>
      <c r="BX2" s="4"/>
      <c r="BY2" s="4"/>
      <c r="BZ2" s="4"/>
      <c r="CA2" s="4"/>
      <c r="CB2" s="4"/>
      <c r="CC2" s="4"/>
      <c r="CD2" s="4"/>
      <c r="CE2" s="4"/>
      <c r="CF2" s="61"/>
    </row>
    <row r="3" spans="1:120" s="5" customFormat="1" ht="12.75">
      <c r="A3" s="5" t="s">
        <v>2086</v>
      </c>
      <c r="B3" s="5" t="s">
        <v>583</v>
      </c>
      <c r="C3" s="5" t="s">
        <v>1029</v>
      </c>
      <c r="D3" s="5" t="s">
        <v>584</v>
      </c>
      <c r="E3" s="6" t="s">
        <v>2149</v>
      </c>
      <c r="F3" s="6" t="s">
        <v>2148</v>
      </c>
      <c r="G3" s="102" t="s">
        <v>53</v>
      </c>
      <c r="H3" s="6" t="s">
        <v>585</v>
      </c>
      <c r="I3" s="39" t="s">
        <v>1095</v>
      </c>
      <c r="J3" s="6" t="s">
        <v>1531</v>
      </c>
      <c r="K3" s="128" t="s">
        <v>586</v>
      </c>
      <c r="L3" s="5" t="s">
        <v>587</v>
      </c>
      <c r="M3" s="5" t="s">
        <v>1944</v>
      </c>
      <c r="N3" s="5" t="s">
        <v>1901</v>
      </c>
      <c r="O3" s="371">
        <v>1631</v>
      </c>
      <c r="P3" s="371"/>
      <c r="Q3" s="371"/>
      <c r="R3" s="371"/>
      <c r="S3" s="371"/>
      <c r="T3" s="371"/>
      <c r="U3" s="371"/>
      <c r="V3" s="371"/>
      <c r="W3" s="371"/>
      <c r="X3" s="372"/>
      <c r="Y3" s="366">
        <v>1632</v>
      </c>
      <c r="Z3" s="366"/>
      <c r="AA3" s="366"/>
      <c r="AB3" s="366"/>
      <c r="AC3" s="366"/>
      <c r="AD3" s="366"/>
      <c r="AE3" s="366"/>
      <c r="AF3" s="366"/>
      <c r="AG3" s="366"/>
      <c r="AH3" s="366"/>
      <c r="AI3" s="366"/>
      <c r="AJ3" s="370"/>
      <c r="AK3" s="366">
        <v>1633</v>
      </c>
      <c r="AL3" s="366"/>
      <c r="AM3" s="366"/>
      <c r="AN3" s="366"/>
      <c r="AO3" s="366"/>
      <c r="AP3" s="366"/>
      <c r="AQ3" s="366"/>
      <c r="AR3" s="366"/>
      <c r="AS3" s="366"/>
      <c r="AT3" s="366"/>
      <c r="AU3" s="366"/>
      <c r="AV3" s="370"/>
      <c r="AW3" s="366">
        <v>1634</v>
      </c>
      <c r="AX3" s="366"/>
      <c r="AY3" s="366"/>
      <c r="AZ3" s="366"/>
      <c r="BA3" s="366"/>
      <c r="BB3" s="366"/>
      <c r="BC3" s="366"/>
      <c r="BD3" s="366"/>
      <c r="BE3" s="366"/>
      <c r="BF3" s="366"/>
      <c r="BG3" s="366"/>
      <c r="BH3" s="370"/>
      <c r="BI3" s="366">
        <v>1635</v>
      </c>
      <c r="BJ3" s="366"/>
      <c r="BK3" s="366"/>
      <c r="BL3" s="366"/>
      <c r="BM3" s="366"/>
      <c r="BN3" s="366"/>
      <c r="BO3" s="366"/>
      <c r="BP3" s="366"/>
      <c r="BQ3" s="366"/>
      <c r="BR3" s="366"/>
      <c r="BS3" s="366"/>
      <c r="BT3" s="370"/>
      <c r="BU3" s="366">
        <v>1636</v>
      </c>
      <c r="BV3" s="366"/>
      <c r="BW3" s="366"/>
      <c r="BX3" s="366"/>
      <c r="BY3" s="366"/>
      <c r="BZ3" s="366"/>
      <c r="CA3" s="366"/>
      <c r="CB3" s="366"/>
      <c r="CC3" s="366"/>
      <c r="CD3" s="366"/>
      <c r="CE3" s="366"/>
      <c r="CF3" s="366"/>
      <c r="CG3" s="367">
        <v>1637</v>
      </c>
      <c r="CH3" s="366"/>
      <c r="CI3" s="366"/>
      <c r="CJ3" s="366"/>
      <c r="CK3" s="366"/>
      <c r="CL3" s="366"/>
      <c r="CM3" s="366"/>
      <c r="CN3" s="366"/>
      <c r="CO3" s="366"/>
      <c r="CP3" s="366"/>
      <c r="CQ3" s="366"/>
      <c r="CR3" s="366"/>
      <c r="CS3" s="366">
        <v>1638</v>
      </c>
      <c r="CT3" s="366"/>
      <c r="CU3" s="366"/>
      <c r="CV3" s="366"/>
      <c r="CW3" s="366"/>
      <c r="CX3" s="366"/>
      <c r="CY3" s="366"/>
      <c r="CZ3" s="366"/>
      <c r="DA3" s="366"/>
      <c r="DB3" s="366"/>
      <c r="DC3" s="366"/>
      <c r="DD3" s="366"/>
      <c r="DE3" s="366">
        <v>1639</v>
      </c>
      <c r="DF3" s="366"/>
      <c r="DG3" s="366"/>
      <c r="DH3" s="366"/>
      <c r="DI3" s="366"/>
      <c r="DJ3" s="366"/>
      <c r="DK3" s="366"/>
      <c r="DL3" s="366"/>
      <c r="DM3" s="366"/>
      <c r="DN3" s="366"/>
      <c r="DO3" s="366"/>
      <c r="DP3" s="366"/>
    </row>
    <row r="4" spans="1:120" s="5" customFormat="1" ht="15">
      <c r="A4" s="5" t="s">
        <v>1028</v>
      </c>
      <c r="B4" s="5" t="s">
        <v>588</v>
      </c>
      <c r="E4" s="6"/>
      <c r="F4" s="6" t="s">
        <v>2149</v>
      </c>
      <c r="G4" s="102" t="s">
        <v>54</v>
      </c>
      <c r="H4" s="6" t="s">
        <v>590</v>
      </c>
      <c r="I4" s="39" t="s">
        <v>1096</v>
      </c>
      <c r="J4" s="6" t="s">
        <v>590</v>
      </c>
      <c r="K4" s="128"/>
      <c r="L4" s="211"/>
      <c r="M4" s="211"/>
      <c r="N4" s="5" t="s">
        <v>1902</v>
      </c>
      <c r="O4" s="5" t="s">
        <v>591</v>
      </c>
      <c r="P4" s="5" t="s">
        <v>592</v>
      </c>
      <c r="Q4" s="5" t="s">
        <v>593</v>
      </c>
      <c r="R4" s="5" t="s">
        <v>594</v>
      </c>
      <c r="S4" s="5" t="s">
        <v>595</v>
      </c>
      <c r="T4" s="5" t="s">
        <v>596</v>
      </c>
      <c r="U4" s="5" t="s">
        <v>597</v>
      </c>
      <c r="V4" s="5" t="s">
        <v>598</v>
      </c>
      <c r="W4" s="5" t="s">
        <v>599</v>
      </c>
      <c r="X4" s="49" t="s">
        <v>600</v>
      </c>
      <c r="Y4" s="5" t="s">
        <v>601</v>
      </c>
      <c r="Z4" s="5" t="s">
        <v>602</v>
      </c>
      <c r="AA4" s="5" t="s">
        <v>603</v>
      </c>
      <c r="AB4" s="5" t="s">
        <v>604</v>
      </c>
      <c r="AC4" s="5" t="s">
        <v>605</v>
      </c>
      <c r="AD4" s="5" t="s">
        <v>606</v>
      </c>
      <c r="AE4" s="5" t="s">
        <v>607</v>
      </c>
      <c r="AF4" s="5" t="s">
        <v>608</v>
      </c>
      <c r="AG4" s="5" t="s">
        <v>609</v>
      </c>
      <c r="AH4" s="5" t="s">
        <v>610</v>
      </c>
      <c r="AI4" s="5" t="s">
        <v>611</v>
      </c>
      <c r="AJ4" s="53" t="s">
        <v>618</v>
      </c>
      <c r="AK4" s="5" t="s">
        <v>619</v>
      </c>
      <c r="AL4" s="5" t="s">
        <v>620</v>
      </c>
      <c r="AM4" s="5" t="s">
        <v>621</v>
      </c>
      <c r="AN4" s="5" t="s">
        <v>622</v>
      </c>
      <c r="AO4" s="5" t="s">
        <v>623</v>
      </c>
      <c r="AP4" s="5" t="s">
        <v>624</v>
      </c>
      <c r="AQ4" s="5" t="s">
        <v>625</v>
      </c>
      <c r="AR4" s="5" t="s">
        <v>626</v>
      </c>
      <c r="AS4" s="5" t="s">
        <v>627</v>
      </c>
      <c r="AT4" s="5" t="s">
        <v>628</v>
      </c>
      <c r="AU4" s="5" t="s">
        <v>629</v>
      </c>
      <c r="AV4" s="53" t="s">
        <v>630</v>
      </c>
      <c r="AW4" s="5" t="s">
        <v>631</v>
      </c>
      <c r="AX4" s="5" t="s">
        <v>632</v>
      </c>
      <c r="AY4" s="5" t="s">
        <v>633</v>
      </c>
      <c r="AZ4" s="5" t="s">
        <v>634</v>
      </c>
      <c r="BA4" s="5" t="s">
        <v>635</v>
      </c>
      <c r="BB4" s="5" t="s">
        <v>636</v>
      </c>
      <c r="BC4" s="5" t="s">
        <v>637</v>
      </c>
      <c r="BD4" s="5" t="s">
        <v>638</v>
      </c>
      <c r="BE4" s="5" t="s">
        <v>639</v>
      </c>
      <c r="BF4" s="5" t="s">
        <v>640</v>
      </c>
      <c r="BG4" s="5" t="s">
        <v>641</v>
      </c>
      <c r="BH4" s="53" t="s">
        <v>642</v>
      </c>
      <c r="BI4" s="5" t="s">
        <v>643</v>
      </c>
      <c r="BJ4" s="5" t="s">
        <v>644</v>
      </c>
      <c r="BK4" s="5" t="s">
        <v>645</v>
      </c>
      <c r="BL4" s="5" t="s">
        <v>646</v>
      </c>
      <c r="BM4" s="5" t="s">
        <v>647</v>
      </c>
      <c r="BN4" s="5" t="s">
        <v>648</v>
      </c>
      <c r="BO4" s="5" t="s">
        <v>649</v>
      </c>
      <c r="BP4" s="5" t="s">
        <v>650</v>
      </c>
      <c r="BQ4" s="5" t="s">
        <v>651</v>
      </c>
      <c r="BR4" s="5" t="s">
        <v>652</v>
      </c>
      <c r="BS4" s="5" t="s">
        <v>653</v>
      </c>
      <c r="BT4" s="53" t="s">
        <v>654</v>
      </c>
      <c r="BU4" s="5" t="s">
        <v>655</v>
      </c>
      <c r="BV4" s="5" t="s">
        <v>656</v>
      </c>
      <c r="BW4" s="5" t="s">
        <v>657</v>
      </c>
      <c r="BX4" s="5" t="s">
        <v>658</v>
      </c>
      <c r="BY4" s="5" t="s">
        <v>659</v>
      </c>
      <c r="BZ4" s="5" t="s">
        <v>660</v>
      </c>
      <c r="CA4" s="5" t="s">
        <v>661</v>
      </c>
      <c r="CB4" s="5" t="s">
        <v>662</v>
      </c>
      <c r="CC4" s="5" t="s">
        <v>663</v>
      </c>
      <c r="CD4" s="5" t="s">
        <v>664</v>
      </c>
      <c r="CE4" s="5" t="s">
        <v>665</v>
      </c>
      <c r="CF4" s="53" t="s">
        <v>666</v>
      </c>
      <c r="CG4" s="5" t="s">
        <v>601</v>
      </c>
      <c r="CH4" s="5" t="s">
        <v>602</v>
      </c>
      <c r="CI4" s="5" t="s">
        <v>603</v>
      </c>
      <c r="CJ4" s="5" t="s">
        <v>604</v>
      </c>
      <c r="CK4" s="5" t="s">
        <v>593</v>
      </c>
      <c r="CL4" s="5" t="s">
        <v>594</v>
      </c>
      <c r="CM4" s="5" t="s">
        <v>595</v>
      </c>
      <c r="CN4" s="5" t="s">
        <v>596</v>
      </c>
      <c r="CO4" s="5" t="s">
        <v>597</v>
      </c>
      <c r="CP4" s="5" t="s">
        <v>598</v>
      </c>
      <c r="CQ4" s="5" t="s">
        <v>599</v>
      </c>
      <c r="CR4" s="5" t="s">
        <v>600</v>
      </c>
      <c r="CS4" s="123" t="s">
        <v>601</v>
      </c>
      <c r="CT4" s="5" t="s">
        <v>602</v>
      </c>
      <c r="CU4" s="5" t="s">
        <v>603</v>
      </c>
      <c r="CV4" s="5" t="s">
        <v>604</v>
      </c>
      <c r="CW4" s="5" t="s">
        <v>593</v>
      </c>
      <c r="CX4" s="5" t="s">
        <v>594</v>
      </c>
      <c r="CY4" s="5" t="s">
        <v>595</v>
      </c>
      <c r="CZ4" s="5" t="s">
        <v>596</v>
      </c>
      <c r="DA4" s="5" t="s">
        <v>597</v>
      </c>
      <c r="DB4" s="5" t="s">
        <v>598</v>
      </c>
      <c r="DC4" s="5" t="s">
        <v>599</v>
      </c>
      <c r="DD4" s="5" t="s">
        <v>600</v>
      </c>
      <c r="DE4" s="123" t="s">
        <v>601</v>
      </c>
      <c r="DF4" s="5" t="s">
        <v>602</v>
      </c>
      <c r="DG4" s="5" t="s">
        <v>603</v>
      </c>
      <c r="DH4" s="5" t="s">
        <v>604</v>
      </c>
      <c r="DI4" s="5" t="s">
        <v>593</v>
      </c>
      <c r="DJ4" s="5" t="s">
        <v>594</v>
      </c>
      <c r="DK4" s="5" t="s">
        <v>595</v>
      </c>
      <c r="DL4" s="5" t="s">
        <v>596</v>
      </c>
      <c r="DM4" s="5" t="s">
        <v>597</v>
      </c>
      <c r="DN4" s="5" t="s">
        <v>598</v>
      </c>
      <c r="DO4" s="5" t="s">
        <v>599</v>
      </c>
      <c r="DP4" s="5" t="s">
        <v>600</v>
      </c>
    </row>
    <row r="5" spans="1:109" s="11" customFormat="1" ht="14.25">
      <c r="A5" s="275" t="str">
        <f aca="true" t="shared" si="0" ref="A5:A10">H5&amp;"-"&amp;I5</f>
        <v>B36-GRIBBLEFLOTZ-01</v>
      </c>
      <c r="B5" s="275" t="s">
        <v>709</v>
      </c>
      <c r="C5" s="275" t="s">
        <v>2183</v>
      </c>
      <c r="D5" s="275" t="s">
        <v>1686</v>
      </c>
      <c r="E5" s="275" t="s">
        <v>387</v>
      </c>
      <c r="F5" s="275" t="s">
        <v>16</v>
      </c>
      <c r="G5" s="276"/>
      <c r="H5" s="275" t="s">
        <v>1700</v>
      </c>
      <c r="I5" s="40" t="s">
        <v>1097</v>
      </c>
      <c r="J5" s="276"/>
      <c r="K5" s="350" t="s">
        <v>397</v>
      </c>
      <c r="L5" s="351" t="s">
        <v>398</v>
      </c>
      <c r="M5" s="210">
        <f>(12*(QUOTIENT(L5,10000)-31))+MOD(QUOTIENT(L5,100),100)+MOD(L5,100)-1</f>
        <v>-256</v>
      </c>
      <c r="N5" s="1">
        <f>3100+(100*QUOTIENT(M5-1,12))+MOD(M5-1,12)+1</f>
        <v>1008</v>
      </c>
      <c r="O5" s="76" t="s">
        <v>388</v>
      </c>
      <c r="X5" s="51"/>
      <c r="AJ5" s="58"/>
      <c r="AV5" s="58"/>
      <c r="BH5" s="58"/>
      <c r="BT5" s="58"/>
      <c r="CF5" s="58"/>
      <c r="CS5" s="132"/>
      <c r="DE5" s="132"/>
    </row>
    <row r="6" spans="1:109" s="11" customFormat="1" ht="14.25">
      <c r="A6" s="275" t="str">
        <f t="shared" si="0"/>
        <v>B36-GRIBBLEFLOTZ-00</v>
      </c>
      <c r="B6" s="275" t="s">
        <v>709</v>
      </c>
      <c r="C6" s="275" t="s">
        <v>2183</v>
      </c>
      <c r="D6" s="275" t="s">
        <v>1686</v>
      </c>
      <c r="E6" s="275" t="s">
        <v>1701</v>
      </c>
      <c r="F6" s="275" t="s">
        <v>16</v>
      </c>
      <c r="G6" s="276"/>
      <c r="H6" s="275" t="s">
        <v>1700</v>
      </c>
      <c r="I6" s="275" t="str">
        <f>TEXT(0,"00")</f>
        <v>00</v>
      </c>
      <c r="J6" s="276"/>
      <c r="K6" s="350" t="str">
        <f>TEXT(60112,"000000")</f>
        <v>060112</v>
      </c>
      <c r="L6" s="351">
        <v>360701</v>
      </c>
      <c r="M6" s="215">
        <f>(12*(QUOTIENT(L6,10000)-31))+MOD(QUOTIENT(L6,100),100)+MOD(L6,100)-1</f>
        <v>67</v>
      </c>
      <c r="N6" s="11">
        <f>3100+(100*QUOTIENT(M6-1,12))+MOD(M6-1,12)+1</f>
        <v>3607</v>
      </c>
      <c r="O6" s="22">
        <v>1606</v>
      </c>
      <c r="P6" s="24"/>
      <c r="Q6" s="24"/>
      <c r="R6" s="24"/>
      <c r="S6" s="24"/>
      <c r="T6" s="24"/>
      <c r="U6" s="24"/>
      <c r="V6" s="24"/>
      <c r="W6" s="24"/>
      <c r="X6" s="93"/>
      <c r="Y6" s="24"/>
      <c r="Z6" s="24"/>
      <c r="AA6" s="24"/>
      <c r="AB6" s="24"/>
      <c r="AC6" s="24"/>
      <c r="AD6" s="24"/>
      <c r="AE6" s="24"/>
      <c r="AF6" s="24"/>
      <c r="AG6" s="24"/>
      <c r="AH6" s="24"/>
      <c r="AI6" s="24"/>
      <c r="AJ6" s="56"/>
      <c r="AK6" s="24"/>
      <c r="AL6" s="24"/>
      <c r="AM6" s="24"/>
      <c r="AN6" s="24"/>
      <c r="AO6" s="24"/>
      <c r="AP6" s="24"/>
      <c r="AQ6" s="24"/>
      <c r="AR6" s="24"/>
      <c r="AS6" s="24"/>
      <c r="AT6" s="24"/>
      <c r="AU6" s="24"/>
      <c r="AV6" s="56"/>
      <c r="AW6" s="24"/>
      <c r="AX6" s="24"/>
      <c r="AY6" s="24"/>
      <c r="AZ6" s="24"/>
      <c r="BA6" s="24"/>
      <c r="BB6" s="24"/>
      <c r="BC6" s="24"/>
      <c r="BD6" s="24"/>
      <c r="BE6" s="24"/>
      <c r="BF6" s="24"/>
      <c r="BG6" s="24"/>
      <c r="BH6" s="56"/>
      <c r="BI6" s="24"/>
      <c r="BJ6" s="24"/>
      <c r="BK6" s="24"/>
      <c r="BL6" s="24"/>
      <c r="BM6" s="24"/>
      <c r="BN6" s="24"/>
      <c r="BO6" s="24"/>
      <c r="BP6" s="24"/>
      <c r="BQ6" s="24"/>
      <c r="BR6" s="24"/>
      <c r="BS6" s="24"/>
      <c r="BT6" s="56"/>
      <c r="BU6" s="24"/>
      <c r="BV6" s="24"/>
      <c r="BW6" s="24"/>
      <c r="BX6" s="24"/>
      <c r="BY6" s="24"/>
      <c r="BZ6" s="24"/>
      <c r="CA6" s="24"/>
      <c r="CB6" s="23"/>
      <c r="CF6" s="58"/>
      <c r="CS6" s="132"/>
      <c r="DE6" s="132"/>
    </row>
    <row r="7" spans="1:109" s="11" customFormat="1" ht="14.25">
      <c r="A7" s="275" t="str">
        <f t="shared" si="0"/>
        <v>B36-GRIBBLEFLOTZ-02</v>
      </c>
      <c r="B7" s="275" t="s">
        <v>709</v>
      </c>
      <c r="C7" s="275" t="s">
        <v>2183</v>
      </c>
      <c r="D7" s="275" t="s">
        <v>1686</v>
      </c>
      <c r="E7" s="275" t="s">
        <v>390</v>
      </c>
      <c r="F7" s="275" t="s">
        <v>16</v>
      </c>
      <c r="G7" s="276"/>
      <c r="H7" s="275" t="s">
        <v>1700</v>
      </c>
      <c r="I7" s="40" t="s">
        <v>1098</v>
      </c>
      <c r="J7" s="276"/>
      <c r="K7" s="350" t="s">
        <v>399</v>
      </c>
      <c r="L7" s="351" t="s">
        <v>400</v>
      </c>
      <c r="M7" s="210">
        <f>(12*(QUOTIENT(L7,10000)-31))+MOD(QUOTIENT(L7,100),100)+MOD(L7,100)-1</f>
        <v>-203</v>
      </c>
      <c r="N7" s="1">
        <f>3100+(100*QUOTIENT(M7-1,12))+MOD(M7-1,12)+1</f>
        <v>1401</v>
      </c>
      <c r="O7" s="76" t="s">
        <v>389</v>
      </c>
      <c r="X7" s="51"/>
      <c r="AJ7" s="58"/>
      <c r="AV7" s="58"/>
      <c r="BH7" s="58"/>
      <c r="BT7" s="58"/>
      <c r="CF7" s="58"/>
      <c r="CS7" s="132"/>
      <c r="DE7" s="132"/>
    </row>
    <row r="8" spans="1:109" s="11" customFormat="1" ht="14.25">
      <c r="A8" s="275" t="str">
        <f t="shared" si="0"/>
        <v>B36-GRIBBLEFLOTZ-03</v>
      </c>
      <c r="B8" s="275" t="s">
        <v>709</v>
      </c>
      <c r="C8" s="275" t="s">
        <v>2183</v>
      </c>
      <c r="D8" s="275" t="s">
        <v>1686</v>
      </c>
      <c r="E8" s="275" t="s">
        <v>392</v>
      </c>
      <c r="F8" s="275" t="s">
        <v>16</v>
      </c>
      <c r="G8" s="276"/>
      <c r="H8" s="275" t="s">
        <v>1700</v>
      </c>
      <c r="I8" s="40" t="s">
        <v>1099</v>
      </c>
      <c r="J8" s="276"/>
      <c r="K8" s="350" t="s">
        <v>401</v>
      </c>
      <c r="L8" s="351" t="s">
        <v>402</v>
      </c>
      <c r="M8" s="210">
        <f>(12*(QUOTIENT(L8,10000)-31))+MOD(QUOTIENT(L8,100),100)+MOD(L8,100)-1</f>
        <v>-163</v>
      </c>
      <c r="N8" s="1">
        <f>3100+(100*QUOTIENT(M8-1,12))+MOD(M8-1,12)+1</f>
        <v>1805</v>
      </c>
      <c r="O8" s="76" t="s">
        <v>391</v>
      </c>
      <c r="X8" s="51"/>
      <c r="AJ8" s="58"/>
      <c r="AV8" s="58"/>
      <c r="BH8" s="58"/>
      <c r="BT8" s="58"/>
      <c r="CF8" s="58"/>
      <c r="CS8" s="132"/>
      <c r="DE8" s="132"/>
    </row>
    <row r="9" spans="1:109" s="11" customFormat="1" ht="14.25">
      <c r="A9" s="275" t="str">
        <f t="shared" si="0"/>
        <v>B36-GRIBBLEFLOTZ-04</v>
      </c>
      <c r="B9" s="275" t="s">
        <v>709</v>
      </c>
      <c r="C9" s="275" t="s">
        <v>2183</v>
      </c>
      <c r="D9" s="275" t="s">
        <v>1686</v>
      </c>
      <c r="E9" s="275" t="s">
        <v>393</v>
      </c>
      <c r="F9" s="275" t="s">
        <v>16</v>
      </c>
      <c r="G9" s="276"/>
      <c r="H9" s="275" t="s">
        <v>1700</v>
      </c>
      <c r="I9" s="40" t="s">
        <v>1100</v>
      </c>
      <c r="J9" s="276"/>
      <c r="K9" s="350" t="s">
        <v>403</v>
      </c>
      <c r="L9" s="351" t="s">
        <v>404</v>
      </c>
      <c r="M9" s="210">
        <f>(12*(QUOTIENT(L9,10000)-31))+MOD(QUOTIENT(L9,100),100)+MOD(L9,100)-1</f>
        <v>-95</v>
      </c>
      <c r="N9" s="1">
        <f>3100+(100*QUOTIENT(M9-1,12))+MOD(M9-1,12)+1</f>
        <v>2301</v>
      </c>
      <c r="O9" s="76" t="s">
        <v>394</v>
      </c>
      <c r="X9" s="51"/>
      <c r="AJ9" s="58"/>
      <c r="AV9" s="58"/>
      <c r="BH9" s="58"/>
      <c r="BT9" s="58"/>
      <c r="CF9" s="58"/>
      <c r="CS9" s="132"/>
      <c r="DE9" s="132"/>
    </row>
    <row r="10" spans="1:109" s="11" customFormat="1" ht="14.25">
      <c r="A10" s="275" t="str">
        <f t="shared" si="0"/>
        <v>B36-GRIBBLEFLOTZ-05</v>
      </c>
      <c r="B10" s="275" t="s">
        <v>709</v>
      </c>
      <c r="C10" s="275" t="s">
        <v>2183</v>
      </c>
      <c r="D10" s="275" t="s">
        <v>1686</v>
      </c>
      <c r="E10" s="275" t="s">
        <v>395</v>
      </c>
      <c r="F10" s="275" t="s">
        <v>16</v>
      </c>
      <c r="G10" s="276"/>
      <c r="H10" s="275" t="s">
        <v>1700</v>
      </c>
      <c r="I10" s="40" t="s">
        <v>1101</v>
      </c>
      <c r="J10" s="276"/>
      <c r="K10" s="350" t="s">
        <v>405</v>
      </c>
      <c r="L10" s="351" t="s">
        <v>406</v>
      </c>
      <c r="M10" s="210">
        <f>(12*(QUOTIENT(L10,10000)-31))+MOD(QUOTIENT(L10,100),100)+MOD(L10,100)-1</f>
        <v>2</v>
      </c>
      <c r="N10" s="1">
        <f>3100+(100*QUOTIENT(M10-1,12))+MOD(M10-1,12)+1</f>
        <v>3102</v>
      </c>
      <c r="O10" s="76" t="s">
        <v>396</v>
      </c>
      <c r="X10" s="51"/>
      <c r="AJ10" s="58"/>
      <c r="AV10" s="58"/>
      <c r="BH10" s="58"/>
      <c r="BT10" s="58"/>
      <c r="CF10" s="58"/>
      <c r="CS10" s="132"/>
      <c r="DE10" s="132"/>
    </row>
    <row r="11" spans="1:109" s="306" customFormat="1" ht="14.25">
      <c r="A11" s="162" t="str">
        <f>TRIM(H11)&amp;"-"&amp;B11&amp;"-"&amp;I11</f>
        <v>GG039-Huff-02</v>
      </c>
      <c r="B11" s="162" t="s">
        <v>673</v>
      </c>
      <c r="C11" s="70" t="s">
        <v>2085</v>
      </c>
      <c r="D11" s="162" t="s">
        <v>950</v>
      </c>
      <c r="E11" s="303" t="s">
        <v>1987</v>
      </c>
      <c r="F11" s="303"/>
      <c r="G11" s="304">
        <v>8863</v>
      </c>
      <c r="H11" s="303" t="s">
        <v>133</v>
      </c>
      <c r="I11" s="305" t="s">
        <v>1098</v>
      </c>
      <c r="K11" s="174">
        <v>260112</v>
      </c>
      <c r="L11" s="307">
        <v>330124</v>
      </c>
      <c r="M11" s="210">
        <f>(12*(QUOTIENT(L11,10000)-31))+MOD(QUOTIENT(L11,100),100)+MOD(L11,100)-1</f>
        <v>48</v>
      </c>
      <c r="N11" s="1">
        <f>3100+(100*QUOTIENT(M11-1,12))+MOD(M11-1,12)+1</f>
        <v>3412</v>
      </c>
      <c r="O11" s="22">
        <v>1626</v>
      </c>
      <c r="P11" s="264"/>
      <c r="Q11" s="264"/>
      <c r="R11" s="309" t="s">
        <v>55</v>
      </c>
      <c r="S11" s="264"/>
      <c r="T11" s="264"/>
      <c r="U11" s="264"/>
      <c r="V11" s="264"/>
      <c r="W11" s="264"/>
      <c r="X11" s="56"/>
      <c r="Y11" s="264"/>
      <c r="Z11" s="264"/>
      <c r="AA11" s="264"/>
      <c r="AB11" s="264"/>
      <c r="AC11" s="264"/>
      <c r="AD11" s="264"/>
      <c r="AE11" s="264"/>
      <c r="AF11" s="264"/>
      <c r="AG11" s="264"/>
      <c r="AH11" s="264"/>
      <c r="AI11" s="264"/>
      <c r="AJ11" s="56"/>
      <c r="AK11" s="265"/>
      <c r="AL11" s="265"/>
      <c r="AM11" s="265"/>
      <c r="AN11" s="265"/>
      <c r="AO11" s="265"/>
      <c r="AP11" s="265"/>
      <c r="AQ11" s="265"/>
      <c r="AR11" s="265"/>
      <c r="AS11" s="265"/>
      <c r="AT11" s="265"/>
      <c r="AU11" s="265"/>
      <c r="AV11" s="98"/>
      <c r="AW11" s="265"/>
      <c r="AX11" s="265"/>
      <c r="AY11" s="265"/>
      <c r="AZ11" s="265"/>
      <c r="BA11" s="265"/>
      <c r="BB11" s="265"/>
      <c r="BC11" s="265"/>
      <c r="BD11" s="265"/>
      <c r="BE11" s="265"/>
      <c r="BF11" s="265"/>
      <c r="BG11" s="265"/>
      <c r="BH11" s="98"/>
      <c r="BT11" s="58"/>
      <c r="CF11" s="58"/>
      <c r="CS11" s="132"/>
      <c r="DE11" s="132"/>
    </row>
    <row r="12" spans="1:84" ht="14.25">
      <c r="A12" s="1" t="str">
        <f>TRIM(H12)&amp;"-"&amp;B12&amp;"-"&amp;I12</f>
        <v>GG028-Boyes-06</v>
      </c>
      <c r="B12" s="70" t="s">
        <v>759</v>
      </c>
      <c r="C12" s="70" t="s">
        <v>2085</v>
      </c>
      <c r="D12" s="70" t="s">
        <v>437</v>
      </c>
      <c r="E12" s="282" t="s">
        <v>436</v>
      </c>
      <c r="F12" s="70"/>
      <c r="G12" s="103">
        <v>4071</v>
      </c>
      <c r="H12" s="20" t="s">
        <v>122</v>
      </c>
      <c r="I12" s="40" t="s">
        <v>1102</v>
      </c>
      <c r="J12" s="20" t="s">
        <v>1537</v>
      </c>
      <c r="K12" s="127">
        <v>260901</v>
      </c>
      <c r="L12" s="215">
        <v>341101</v>
      </c>
      <c r="M12" s="210">
        <f>(12*(QUOTIENT(L12,10000)-31))+MOD(QUOTIENT(L12,100),100)+MOD(L12,100)-1</f>
        <v>47</v>
      </c>
      <c r="N12" s="1">
        <f>3100+(100*QUOTIENT(M12-1,12))+MOD(M12-1,12)+1</f>
        <v>3411</v>
      </c>
      <c r="O12" s="22">
        <v>1626</v>
      </c>
      <c r="P12" s="24"/>
      <c r="Q12" s="24"/>
      <c r="R12" s="24"/>
      <c r="S12" s="24"/>
      <c r="T12" s="24"/>
      <c r="U12" s="24"/>
      <c r="V12" s="24"/>
      <c r="W12" s="24"/>
      <c r="X12" s="93"/>
      <c r="Y12" s="24"/>
      <c r="Z12" s="24"/>
      <c r="AA12" s="24"/>
      <c r="AB12" s="24"/>
      <c r="AC12" s="24"/>
      <c r="AD12" s="24"/>
      <c r="AE12" s="24"/>
      <c r="AF12" s="24"/>
      <c r="AG12" s="24"/>
      <c r="AH12" s="24"/>
      <c r="AI12" s="24"/>
      <c r="AJ12" s="56"/>
      <c r="AK12" s="24"/>
      <c r="AL12" s="24"/>
      <c r="AM12" s="24"/>
      <c r="AN12" s="24"/>
      <c r="AO12" s="24"/>
      <c r="AP12" s="24"/>
      <c r="AQ12" s="24"/>
      <c r="AR12" s="24"/>
      <c r="AS12" s="24"/>
      <c r="AT12" s="24"/>
      <c r="AU12" s="24"/>
      <c r="AV12" s="56"/>
      <c r="AW12" s="24"/>
      <c r="AX12" s="24"/>
      <c r="AY12" s="24"/>
      <c r="AZ12" s="24"/>
      <c r="BA12" s="24"/>
      <c r="BB12" s="24"/>
      <c r="BC12" s="24"/>
      <c r="BD12" s="24"/>
      <c r="BE12" s="24"/>
      <c r="BF12" s="24"/>
      <c r="BG12" s="23"/>
      <c r="BQ12" s="70"/>
      <c r="BR12" s="11"/>
      <c r="BS12" s="11"/>
      <c r="BU12" s="11"/>
      <c r="BV12" s="11"/>
      <c r="BW12" s="11"/>
      <c r="BX12" s="11"/>
      <c r="BY12" s="11"/>
      <c r="BZ12" s="11"/>
      <c r="CA12" s="11"/>
      <c r="CB12" s="11"/>
      <c r="CC12" s="11"/>
      <c r="CD12" s="11"/>
      <c r="CE12" s="11"/>
      <c r="CF12" s="58"/>
    </row>
    <row r="13" spans="1:41" ht="14.25">
      <c r="A13" s="188" t="str">
        <f>TRIM(H13)&amp;"-"&amp;B13&amp;"-"&amp;I13</f>
        <v>BRF04-Prem-05</v>
      </c>
      <c r="B13" s="184" t="s">
        <v>2000</v>
      </c>
      <c r="C13" s="19" t="s">
        <v>2183</v>
      </c>
      <c r="D13" s="184" t="s">
        <v>2001</v>
      </c>
      <c r="E13" s="184" t="s">
        <v>1718</v>
      </c>
      <c r="F13" s="184"/>
      <c r="G13" s="186"/>
      <c r="H13" s="184" t="s">
        <v>2153</v>
      </c>
      <c r="I13" s="187" t="s">
        <v>1101</v>
      </c>
      <c r="J13" s="186"/>
      <c r="K13" s="214">
        <v>270401</v>
      </c>
      <c r="L13" s="214">
        <v>330303</v>
      </c>
      <c r="M13" s="210">
        <f>(12*(QUOTIENT(L13,10000)-31))+MOD(QUOTIENT(L13,100),100)+MOD(L13,100)-1</f>
        <v>29</v>
      </c>
      <c r="N13" s="1">
        <f>3100+(100*QUOTIENT(M13-1,12))+MOD(M13-1,12)+1</f>
        <v>3305</v>
      </c>
      <c r="O13" s="126" t="s">
        <v>2193</v>
      </c>
      <c r="P13" s="24"/>
      <c r="Q13" s="24"/>
      <c r="R13" s="24"/>
      <c r="S13" s="24"/>
      <c r="T13" s="24"/>
      <c r="U13" s="24"/>
      <c r="V13" s="24"/>
      <c r="W13" s="24"/>
      <c r="X13" s="93"/>
      <c r="Y13" s="24"/>
      <c r="Z13" s="24"/>
      <c r="AA13" s="24"/>
      <c r="AB13" s="24"/>
      <c r="AC13" s="24"/>
      <c r="AD13" s="24"/>
      <c r="AE13" s="24"/>
      <c r="AF13" s="24"/>
      <c r="AG13" s="24"/>
      <c r="AH13" s="24"/>
      <c r="AI13" s="24"/>
      <c r="AJ13" s="56"/>
      <c r="AK13" s="24"/>
      <c r="AL13" s="24"/>
      <c r="AM13" s="36"/>
      <c r="AN13" s="36"/>
      <c r="AO13" s="36"/>
    </row>
    <row r="14" spans="1:57" ht="15">
      <c r="A14" s="175" t="str">
        <f>H14&amp;"-"&amp;B14&amp;"-"&amp;I14</f>
        <v>RofP020-Deakins-00</v>
      </c>
      <c r="B14" s="177" t="s">
        <v>1564</v>
      </c>
      <c r="C14" s="177" t="s">
        <v>2185</v>
      </c>
      <c r="D14" s="177" t="s">
        <v>1778</v>
      </c>
      <c r="E14" s="177" t="s">
        <v>1779</v>
      </c>
      <c r="F14" s="177"/>
      <c r="G14" s="176"/>
      <c r="H14" s="177" t="s">
        <v>1780</v>
      </c>
      <c r="I14" s="177" t="str">
        <f>TEXT(0,"00")</f>
        <v>00</v>
      </c>
      <c r="J14" s="176"/>
      <c r="K14" s="234">
        <v>290101</v>
      </c>
      <c r="L14" s="223">
        <v>340901</v>
      </c>
      <c r="M14" s="210">
        <f>(12*(QUOTIENT(L14,10000)-31))+MOD(QUOTIENT(L14,100),100)+MOD(L14,100)-1</f>
        <v>45</v>
      </c>
      <c r="N14" s="1">
        <f>3100+(100*QUOTIENT(M14-1,12))+MOD(M14-1,12)+1</f>
        <v>3409</v>
      </c>
      <c r="O14" s="126" t="s">
        <v>252</v>
      </c>
      <c r="P14" s="24"/>
      <c r="Q14" s="24"/>
      <c r="R14" s="24"/>
      <c r="S14" s="24"/>
      <c r="T14" s="24"/>
      <c r="U14" s="24"/>
      <c r="V14" s="24"/>
      <c r="W14" s="24"/>
      <c r="X14" s="93"/>
      <c r="Y14" s="24"/>
      <c r="Z14" s="24"/>
      <c r="AA14" s="24"/>
      <c r="AB14" s="24"/>
      <c r="AC14" s="24"/>
      <c r="AD14" s="24"/>
      <c r="AE14" s="24"/>
      <c r="AF14" s="24"/>
      <c r="AG14" s="24"/>
      <c r="AH14" s="24"/>
      <c r="AI14" s="24"/>
      <c r="AJ14" s="56"/>
      <c r="AK14" s="24"/>
      <c r="AL14" s="24"/>
      <c r="AM14" s="24"/>
      <c r="AN14" s="24"/>
      <c r="AO14" s="24"/>
      <c r="AP14" s="24"/>
      <c r="AQ14" s="24"/>
      <c r="AR14" s="24"/>
      <c r="AS14" s="24"/>
      <c r="AT14" s="24"/>
      <c r="AU14" s="24"/>
      <c r="AV14" s="56"/>
      <c r="AW14" s="24"/>
      <c r="AX14" s="24"/>
      <c r="AY14" s="24"/>
      <c r="AZ14" s="24"/>
      <c r="BA14" s="24"/>
      <c r="BB14" s="24"/>
      <c r="BC14" s="24"/>
      <c r="BD14" s="24"/>
      <c r="BE14" s="23"/>
    </row>
    <row r="15" spans="1:109" ht="14.25">
      <c r="A15" s="154" t="str">
        <f aca="true" t="shared" si="1" ref="A15:A22">TRIM(H15)&amp;"-"&amp;B15&amp;"-"&amp;I15</f>
        <v>BRF03-Vance-10</v>
      </c>
      <c r="B15" s="148" t="s">
        <v>2088</v>
      </c>
      <c r="C15" s="19" t="s">
        <v>2183</v>
      </c>
      <c r="D15" s="148" t="s">
        <v>2089</v>
      </c>
      <c r="E15" s="149" t="s">
        <v>562</v>
      </c>
      <c r="F15" s="149"/>
      <c r="G15" s="150">
        <v>13200</v>
      </c>
      <c r="H15" s="149" t="s">
        <v>2152</v>
      </c>
      <c r="I15" s="151" t="s">
        <v>1106</v>
      </c>
      <c r="K15">
        <v>300112</v>
      </c>
      <c r="L15" s="212">
        <v>350112</v>
      </c>
      <c r="M15" s="210">
        <f>(12*(QUOTIENT(L15,10000)-31))+MOD(QUOTIENT(L15,100),100)+MOD(L15,100)-1</f>
        <v>60</v>
      </c>
      <c r="N15" s="1">
        <f>3100+(100*QUOTIENT(M15-1,12))+MOD(M15-1,12)+1</f>
        <v>3512</v>
      </c>
      <c r="O15" s="29">
        <v>1630</v>
      </c>
      <c r="P15" s="264"/>
      <c r="Q15" s="264"/>
      <c r="R15" s="264"/>
      <c r="S15" s="264"/>
      <c r="T15" s="264"/>
      <c r="U15" s="264"/>
      <c r="V15" s="264"/>
      <c r="W15" s="264"/>
      <c r="X15" s="56"/>
      <c r="Y15" s="264"/>
      <c r="Z15" s="264"/>
      <c r="AA15" s="264"/>
      <c r="AB15" s="264"/>
      <c r="AC15" s="264"/>
      <c r="AD15" s="264"/>
      <c r="AE15" s="264"/>
      <c r="AF15" s="264"/>
      <c r="AG15" s="264"/>
      <c r="AH15" s="264"/>
      <c r="AI15" s="264"/>
      <c r="AJ15" s="56"/>
      <c r="AK15" s="264"/>
      <c r="AL15" s="264"/>
      <c r="AM15" s="264"/>
      <c r="AN15" s="264"/>
      <c r="AO15" s="264"/>
      <c r="AP15" s="264"/>
      <c r="AQ15" s="264"/>
      <c r="AR15" s="264"/>
      <c r="AS15" s="264"/>
      <c r="AT15" s="264"/>
      <c r="AU15" s="264"/>
      <c r="AV15" s="56"/>
      <c r="AW15" s="264"/>
      <c r="AX15" s="264"/>
      <c r="AY15" s="264"/>
      <c r="AZ15" s="264"/>
      <c r="BA15" s="264"/>
      <c r="BB15" s="264"/>
      <c r="BC15" s="264"/>
      <c r="BD15" s="264"/>
      <c r="BE15" s="264"/>
      <c r="BF15" s="264"/>
      <c r="BG15" s="264"/>
      <c r="BH15" s="56"/>
      <c r="BI15" s="266"/>
      <c r="BJ15" s="266"/>
      <c r="BK15" s="266"/>
      <c r="BL15" s="266"/>
      <c r="BM15" s="266"/>
      <c r="BN15" s="266"/>
      <c r="BO15" s="266"/>
      <c r="BP15" s="266"/>
      <c r="BQ15" s="266"/>
      <c r="BR15" s="266"/>
      <c r="BS15" s="266"/>
      <c r="BT15" s="74"/>
      <c r="CF15" s="52"/>
      <c r="CS15" s="122"/>
      <c r="DE15" s="122"/>
    </row>
    <row r="16" spans="1:38" ht="15">
      <c r="A16" s="175" t="str">
        <f t="shared" si="1"/>
        <v>GG078-Scot-01</v>
      </c>
      <c r="B16" s="175" t="s">
        <v>1464</v>
      </c>
      <c r="C16" s="175" t="s">
        <v>2085</v>
      </c>
      <c r="D16" s="175" t="s">
        <v>1465</v>
      </c>
      <c r="E16" s="177" t="s">
        <v>1466</v>
      </c>
      <c r="F16" s="175"/>
      <c r="G16" s="175">
        <v>9885</v>
      </c>
      <c r="H16" s="175" t="s">
        <v>1467</v>
      </c>
      <c r="I16" s="175" t="s">
        <v>1097</v>
      </c>
      <c r="J16" s="176"/>
      <c r="K16" s="224">
        <v>300201</v>
      </c>
      <c r="L16" s="224">
        <v>330201</v>
      </c>
      <c r="M16" s="210">
        <f>(12*(QUOTIENT(L16,10000)-31))+MOD(QUOTIENT(L16,100),100)+MOD(L16,100)-1</f>
        <v>26</v>
      </c>
      <c r="N16" s="1">
        <f>3100+(100*QUOTIENT(M16-1,12))+MOD(M16-1,12)+1</f>
        <v>3302</v>
      </c>
      <c r="O16" s="260" t="s">
        <v>521</v>
      </c>
      <c r="P16" s="24"/>
      <c r="Q16" s="24"/>
      <c r="R16" s="24"/>
      <c r="S16" s="24"/>
      <c r="T16" s="24"/>
      <c r="U16" s="24"/>
      <c r="V16" s="24"/>
      <c r="W16" s="24"/>
      <c r="X16" s="93"/>
      <c r="Y16" s="24"/>
      <c r="Z16" s="24"/>
      <c r="AA16" s="24"/>
      <c r="AB16" s="24"/>
      <c r="AC16" s="24"/>
      <c r="AD16" s="24"/>
      <c r="AE16" s="24"/>
      <c r="AF16" s="24"/>
      <c r="AG16" s="24"/>
      <c r="AH16" s="24"/>
      <c r="AI16" s="24"/>
      <c r="AJ16" s="56"/>
      <c r="AK16" s="24"/>
      <c r="AL16" s="23"/>
    </row>
    <row r="17" spans="1:71" ht="14.25">
      <c r="A17" s="1" t="str">
        <f t="shared" si="1"/>
        <v>GG015-Dingwall-02</v>
      </c>
      <c r="B17" s="19" t="s">
        <v>73</v>
      </c>
      <c r="C17" s="19" t="s">
        <v>2085</v>
      </c>
      <c r="D17" s="19" t="s">
        <v>74</v>
      </c>
      <c r="E17" s="20" t="s">
        <v>75</v>
      </c>
      <c r="F17" s="20"/>
      <c r="G17" s="103">
        <v>9631</v>
      </c>
      <c r="H17" s="20" t="s">
        <v>109</v>
      </c>
      <c r="I17" s="40" t="s">
        <v>1098</v>
      </c>
      <c r="J17" s="20" t="s">
        <v>1536</v>
      </c>
      <c r="K17" s="127">
        <v>301001</v>
      </c>
      <c r="L17" s="210">
        <v>340301</v>
      </c>
      <c r="M17" s="210">
        <f>(12*(QUOTIENT(L17,10000)-31))+MOD(QUOTIENT(L17,100),100)+MOD(L17,100)-1</f>
        <v>39</v>
      </c>
      <c r="N17" s="1">
        <f>INT(L17/100)+(100*INT((MOD(L17,100)-1)/12))+MOD(MOD(L17,100)-1,12)</f>
        <v>3403</v>
      </c>
      <c r="O17" s="22">
        <v>1630</v>
      </c>
      <c r="P17" s="24"/>
      <c r="Q17" s="24"/>
      <c r="R17" s="24"/>
      <c r="S17" s="24"/>
      <c r="T17" s="24"/>
      <c r="U17" s="24"/>
      <c r="V17" s="24"/>
      <c r="W17" s="24"/>
      <c r="X17" s="93"/>
      <c r="Y17" s="24"/>
      <c r="Z17" s="24"/>
      <c r="AA17" s="24"/>
      <c r="AB17" s="24"/>
      <c r="AC17" s="24"/>
      <c r="AD17" s="24"/>
      <c r="AE17" s="24"/>
      <c r="AF17" s="24"/>
      <c r="AG17" s="24"/>
      <c r="AH17" s="24"/>
      <c r="AI17" s="24"/>
      <c r="AJ17" s="56"/>
      <c r="AK17" s="24"/>
      <c r="AL17" s="24"/>
      <c r="AM17" s="24"/>
      <c r="AN17" s="24"/>
      <c r="AO17" s="24"/>
      <c r="AP17" s="24"/>
      <c r="AQ17" s="24"/>
      <c r="AR17" s="24"/>
      <c r="AS17" s="24"/>
      <c r="AT17" s="24"/>
      <c r="AU17" s="24"/>
      <c r="AV17" s="56"/>
      <c r="AW17" s="24"/>
      <c r="AX17" s="24"/>
      <c r="AY17" s="23"/>
      <c r="BC17" s="11"/>
      <c r="BD17" s="11"/>
      <c r="BQ17" s="70"/>
      <c r="BR17" s="11"/>
      <c r="BS17" s="11"/>
    </row>
    <row r="18" spans="1:42" ht="15">
      <c r="A18" s="175" t="str">
        <f t="shared" si="1"/>
        <v>GG078-Sayeau-04</v>
      </c>
      <c r="B18" s="177" t="s">
        <v>1215</v>
      </c>
      <c r="C18" s="177" t="s">
        <v>2085</v>
      </c>
      <c r="D18" s="177" t="s">
        <v>1216</v>
      </c>
      <c r="E18" s="178" t="s">
        <v>1472</v>
      </c>
      <c r="F18" s="178"/>
      <c r="G18" s="176"/>
      <c r="H18" s="177" t="s">
        <v>1467</v>
      </c>
      <c r="I18" s="175" t="s">
        <v>1100</v>
      </c>
      <c r="J18" s="176"/>
      <c r="K18" s="224">
        <v>301201</v>
      </c>
      <c r="L18" s="224">
        <v>330601</v>
      </c>
      <c r="M18" s="210">
        <f>(12*(QUOTIENT(L18,10000)-31))+MOD(QUOTIENT(L18,100),100)+MOD(L18,100)-1</f>
        <v>30</v>
      </c>
      <c r="N18" s="1">
        <f>3100+(100*QUOTIENT(M18-1,12))+MOD(M18-1,12)+1</f>
        <v>3306</v>
      </c>
      <c r="O18" s="259" t="s">
        <v>520</v>
      </c>
      <c r="P18" s="24"/>
      <c r="Q18" s="24"/>
      <c r="R18" s="24"/>
      <c r="S18" s="24"/>
      <c r="T18" s="24"/>
      <c r="U18" s="24"/>
      <c r="V18" s="24"/>
      <c r="W18" s="24"/>
      <c r="X18" s="93"/>
      <c r="Y18" s="24"/>
      <c r="Z18" s="24"/>
      <c r="AA18" s="24"/>
      <c r="AB18" s="24"/>
      <c r="AC18" s="24"/>
      <c r="AD18" s="24"/>
      <c r="AE18" s="24"/>
      <c r="AF18" s="24"/>
      <c r="AG18" s="24"/>
      <c r="AH18" s="24"/>
      <c r="AI18" s="24"/>
      <c r="AJ18" s="56"/>
      <c r="AK18" s="24"/>
      <c r="AL18" s="24"/>
      <c r="AM18" s="24"/>
      <c r="AN18" s="24"/>
      <c r="AO18" s="24"/>
      <c r="AP18" s="23"/>
    </row>
    <row r="19" spans="1:15" ht="15">
      <c r="A19" s="175" t="str">
        <f t="shared" si="1"/>
        <v>GG065-Rogers-02</v>
      </c>
      <c r="B19" s="175" t="s">
        <v>1307</v>
      </c>
      <c r="C19" s="175" t="s">
        <v>2085</v>
      </c>
      <c r="D19" s="175" t="s">
        <v>1308</v>
      </c>
      <c r="E19" s="177" t="s">
        <v>1348</v>
      </c>
      <c r="F19" s="175"/>
      <c r="G19" s="175">
        <v>6200</v>
      </c>
      <c r="H19" s="175" t="s">
        <v>1347</v>
      </c>
      <c r="I19" s="175" t="s">
        <v>1098</v>
      </c>
      <c r="J19" s="176"/>
      <c r="K19" s="224">
        <v>310401</v>
      </c>
      <c r="L19" s="224">
        <v>310401</v>
      </c>
      <c r="M19" s="210">
        <f>(12*(QUOTIENT(L19,10000)-31))+MOD(QUOTIENT(L19,100),100)+MOD(L19,100)-1</f>
        <v>4</v>
      </c>
      <c r="N19" s="1">
        <f>3100+(100*QUOTIENT(M19-1,12))+MOD(M19-1,12)+1</f>
        <v>3104</v>
      </c>
      <c r="O19" s="76" t="s">
        <v>1886</v>
      </c>
    </row>
    <row r="20" spans="1:19" ht="15">
      <c r="A20" s="175" t="str">
        <f t="shared" si="1"/>
        <v>GG085-Carrico-02</v>
      </c>
      <c r="B20" s="175" t="s">
        <v>812</v>
      </c>
      <c r="C20" s="175" t="s">
        <v>2085</v>
      </c>
      <c r="D20" s="175" t="s">
        <v>813</v>
      </c>
      <c r="E20" s="177" t="s">
        <v>1515</v>
      </c>
      <c r="F20" s="175"/>
      <c r="G20" s="175">
        <v>13608</v>
      </c>
      <c r="H20" s="175" t="s">
        <v>1514</v>
      </c>
      <c r="I20" s="175" t="s">
        <v>1098</v>
      </c>
      <c r="J20" s="176"/>
      <c r="K20" s="224">
        <v>310501</v>
      </c>
      <c r="L20" s="224">
        <v>310701</v>
      </c>
      <c r="M20" s="210">
        <f>(12*(QUOTIENT(L20,10000)-31))+MOD(QUOTIENT(L20,100),100)+MOD(L20,100)-1</f>
        <v>7</v>
      </c>
      <c r="N20" s="1">
        <f>3100+(100*QUOTIENT(M20-1,12))+MOD(M20-1,12)+1</f>
        <v>3107</v>
      </c>
      <c r="O20" s="178" t="s">
        <v>1516</v>
      </c>
      <c r="Q20" s="22"/>
      <c r="R20" s="24"/>
      <c r="S20" s="23"/>
    </row>
    <row r="21" spans="1:26" ht="14.25">
      <c r="A21" s="1" t="str">
        <f t="shared" si="1"/>
        <v>GG007-Mackey-10</v>
      </c>
      <c r="B21" s="1" t="s">
        <v>670</v>
      </c>
      <c r="C21" s="19" t="s">
        <v>2085</v>
      </c>
      <c r="D21" s="1" t="s">
        <v>671</v>
      </c>
      <c r="E21" s="2" t="s">
        <v>672</v>
      </c>
      <c r="G21" s="101">
        <v>14267</v>
      </c>
      <c r="H21" s="2" t="s">
        <v>102</v>
      </c>
      <c r="I21" s="40" t="s">
        <v>1106</v>
      </c>
      <c r="J21" s="20" t="s">
        <v>31</v>
      </c>
      <c r="K21" s="127">
        <v>310501.02</v>
      </c>
      <c r="L21" s="210">
        <v>320201</v>
      </c>
      <c r="M21" s="210">
        <f>(12*(QUOTIENT(L21,10000)-31))+MOD(QUOTIENT(L21,100),100)+MOD(L21,100)-1</f>
        <v>14</v>
      </c>
      <c r="N21" s="1">
        <f>3100+(100*QUOTIENT(M21-1,12))+MOD(M21-1,12)+1</f>
        <v>3202</v>
      </c>
      <c r="O21" s="233">
        <v>44683</v>
      </c>
      <c r="P21" s="131"/>
      <c r="Q21" s="8"/>
      <c r="R21" s="8"/>
      <c r="S21" s="8"/>
      <c r="T21" s="8"/>
      <c r="U21" s="8"/>
      <c r="V21" s="8"/>
      <c r="W21" s="8"/>
      <c r="X21" s="50"/>
      <c r="Y21" s="8"/>
      <c r="Z21" s="9"/>
    </row>
    <row r="22" spans="1:34" ht="14.25">
      <c r="A22" s="1" t="str">
        <f t="shared" si="1"/>
        <v>GG008-JonesD-01</v>
      </c>
      <c r="B22" s="19" t="s">
        <v>681</v>
      </c>
      <c r="C22" s="19" t="s">
        <v>2085</v>
      </c>
      <c r="D22" s="19" t="s">
        <v>682</v>
      </c>
      <c r="E22" s="3" t="s">
        <v>1890</v>
      </c>
      <c r="F22" s="3"/>
      <c r="G22" s="106">
        <v>21652</v>
      </c>
      <c r="H22" s="20" t="s">
        <v>103</v>
      </c>
      <c r="I22" s="40" t="s">
        <v>1097</v>
      </c>
      <c r="J22" s="173" t="s">
        <v>21</v>
      </c>
      <c r="K22" s="127">
        <v>310501.17</v>
      </c>
      <c r="L22" s="210">
        <v>310601</v>
      </c>
      <c r="M22" s="210">
        <f>(12*(QUOTIENT(L22,10000)-31))+MOD(QUOTIENT(L22,100),100)+MOD(L22,100)-1</f>
        <v>6</v>
      </c>
      <c r="N22" s="1">
        <f>3100+(100*QUOTIENT(M22-1,12))+MOD(M22-1,12)+1</f>
        <v>3106</v>
      </c>
      <c r="O22" s="233">
        <v>44698</v>
      </c>
      <c r="P22" s="24"/>
      <c r="Q22" s="24"/>
      <c r="R22" s="23"/>
      <c r="S22" s="11"/>
      <c r="T22" s="11"/>
      <c r="U22" s="11"/>
      <c r="V22" s="11"/>
      <c r="W22" s="11"/>
      <c r="X22" s="51"/>
      <c r="Y22" s="11"/>
      <c r="Z22" s="11"/>
      <c r="AA22" s="11"/>
      <c r="AB22" s="11"/>
      <c r="AC22" s="11"/>
      <c r="AD22" s="11"/>
      <c r="AE22" s="11"/>
      <c r="AF22" s="11"/>
      <c r="AG22" s="11"/>
      <c r="AH22" s="11"/>
    </row>
    <row r="23" spans="1:45" ht="15">
      <c r="A23" s="175" t="str">
        <f>H23&amp;"-"&amp;B23&amp;"-"&amp;I23</f>
        <v>RofP004-Jones-00</v>
      </c>
      <c r="B23" s="177" t="s">
        <v>1070</v>
      </c>
      <c r="C23" s="177" t="s">
        <v>2185</v>
      </c>
      <c r="D23" s="177" t="s">
        <v>1736</v>
      </c>
      <c r="E23" s="177" t="s">
        <v>1737</v>
      </c>
      <c r="F23" s="177" t="s">
        <v>21</v>
      </c>
      <c r="G23" s="176"/>
      <c r="H23" s="177" t="s">
        <v>1738</v>
      </c>
      <c r="I23" s="177" t="str">
        <f>TEXT(0,"00")</f>
        <v>00</v>
      </c>
      <c r="J23" s="176"/>
      <c r="K23" s="234">
        <v>310501.17</v>
      </c>
      <c r="L23" s="223">
        <v>330901</v>
      </c>
      <c r="M23" s="210">
        <f>(12*(QUOTIENT(L23,10000)-31))+MOD(QUOTIENT(L23,100),100)+MOD(L23,100)-1</f>
        <v>33</v>
      </c>
      <c r="N23" s="1">
        <f>3100+(100*QUOTIENT(M23-1,12))+MOD(M23-1,12)+1</f>
        <v>3309</v>
      </c>
      <c r="O23" s="233">
        <v>11460</v>
      </c>
      <c r="P23" s="24"/>
      <c r="Q23" s="24"/>
      <c r="R23" s="24"/>
      <c r="S23" s="24"/>
      <c r="T23" s="24"/>
      <c r="U23" s="24"/>
      <c r="V23" s="24"/>
      <c r="W23" s="24"/>
      <c r="X23" s="93"/>
      <c r="Y23" s="24"/>
      <c r="Z23" s="24"/>
      <c r="AA23" s="24"/>
      <c r="AB23" s="24"/>
      <c r="AC23" s="24"/>
      <c r="AD23" s="24"/>
      <c r="AE23" s="24"/>
      <c r="AF23" s="24"/>
      <c r="AG23" s="24"/>
      <c r="AH23" s="24"/>
      <c r="AI23" s="24"/>
      <c r="AJ23" s="56"/>
      <c r="AK23" s="24"/>
      <c r="AL23" s="24"/>
      <c r="AM23" s="24"/>
      <c r="AN23" s="24"/>
      <c r="AO23" s="24"/>
      <c r="AP23" s="24"/>
      <c r="AQ23" s="24"/>
      <c r="AR23" s="24"/>
      <c r="AS23" s="23"/>
    </row>
    <row r="24" spans="1:17" ht="14.25">
      <c r="A24" s="1" t="str">
        <f>TRIM(H24)&amp;"-"&amp;B24&amp;"-"&amp;I24</f>
        <v>GG017-Johnson-12</v>
      </c>
      <c r="B24" s="19" t="s">
        <v>184</v>
      </c>
      <c r="C24" s="19" t="s">
        <v>2085</v>
      </c>
      <c r="D24" s="19" t="s">
        <v>185</v>
      </c>
      <c r="E24" s="20" t="s">
        <v>186</v>
      </c>
      <c r="F24" s="20"/>
      <c r="G24" s="101">
        <v>9800</v>
      </c>
      <c r="H24" s="20" t="s">
        <v>111</v>
      </c>
      <c r="I24" s="40" t="s">
        <v>1108</v>
      </c>
      <c r="K24" s="127">
        <v>310501.25</v>
      </c>
      <c r="L24" s="210">
        <v>310501.29</v>
      </c>
      <c r="M24" s="210">
        <f>(12*(QUOTIENT(L24,10000)-31))+MOD(QUOTIENT(L24,100),100)+MOD(L24,100)-1</f>
        <v>5.289999999979045</v>
      </c>
      <c r="N24" s="1">
        <f>INT(L24/100)+(100*INT((MOD(L24,100)-1)/12))+MOD(MOD(L24,100)-1,12)</f>
        <v>3105.289999999979</v>
      </c>
      <c r="P24" s="126" t="s">
        <v>171</v>
      </c>
      <c r="Q24" s="23"/>
    </row>
    <row r="25" spans="1:19" ht="14.25">
      <c r="A25" s="165" t="str">
        <f>TRIM(H25)&amp;"-"&amp;B25&amp;"-"&amp;I25</f>
        <v>BRF01-JonesL-06</v>
      </c>
      <c r="B25" s="1" t="s">
        <v>667</v>
      </c>
      <c r="C25" s="19" t="s">
        <v>2183</v>
      </c>
      <c r="D25" s="1" t="s">
        <v>668</v>
      </c>
      <c r="E25" s="2" t="s">
        <v>669</v>
      </c>
      <c r="G25" s="101">
        <v>6500</v>
      </c>
      <c r="H25" s="2" t="s">
        <v>2150</v>
      </c>
      <c r="I25" s="40" t="s">
        <v>1102</v>
      </c>
      <c r="K25" s="127">
        <v>310501.25</v>
      </c>
      <c r="L25" s="210">
        <v>310701</v>
      </c>
      <c r="M25" s="210">
        <f>(12*(QUOTIENT(L25,10000)-31))+MOD(QUOTIENT(L25,100),100)+MOD(L25,100)-1</f>
        <v>7</v>
      </c>
      <c r="N25" s="1">
        <f>3100+(100*QUOTIENT(M25-1,12))+MOD(M25-1,12)+1</f>
        <v>3107</v>
      </c>
      <c r="P25" s="25" t="s">
        <v>171</v>
      </c>
      <c r="Q25" s="8"/>
      <c r="R25" s="8"/>
      <c r="S25" s="9"/>
    </row>
    <row r="26" spans="1:28" ht="14.25">
      <c r="A26" s="1" t="str">
        <f>TRIM(H26)&amp;"-"&amp;B26&amp;"-"&amp;I26</f>
        <v>GG002-Huff-05</v>
      </c>
      <c r="B26" s="1" t="s">
        <v>673</v>
      </c>
      <c r="C26" s="19" t="s">
        <v>2085</v>
      </c>
      <c r="D26" s="1" t="s">
        <v>674</v>
      </c>
      <c r="E26" s="2" t="s">
        <v>675</v>
      </c>
      <c r="G26" s="101">
        <v>5059</v>
      </c>
      <c r="H26" s="2" t="s">
        <v>95</v>
      </c>
      <c r="I26" s="40" t="s">
        <v>1101</v>
      </c>
      <c r="J26" s="20" t="s">
        <v>2189</v>
      </c>
      <c r="K26" s="127">
        <v>310501.25</v>
      </c>
      <c r="L26" s="210">
        <v>320401</v>
      </c>
      <c r="M26" s="210">
        <f>(12*(QUOTIENT(L26,10000)-31))+MOD(QUOTIENT(L26,100),100)+MOD(L26,100)-1</f>
        <v>16</v>
      </c>
      <c r="N26" s="1">
        <f>3100+(100*QUOTIENT(M26-1,12))+MOD(M26-1,12)+1</f>
        <v>3204</v>
      </c>
      <c r="P26" s="25" t="s">
        <v>170</v>
      </c>
      <c r="Q26" s="8"/>
      <c r="R26" s="8"/>
      <c r="S26" s="8"/>
      <c r="T26" s="8"/>
      <c r="U26" s="8"/>
      <c r="V26" s="8"/>
      <c r="W26" s="8"/>
      <c r="X26" s="50"/>
      <c r="Y26" s="8"/>
      <c r="Z26" s="8"/>
      <c r="AA26" s="8"/>
      <c r="AB26" s="9"/>
    </row>
    <row r="27" spans="1:29" ht="14.25">
      <c r="A27" s="1" t="str">
        <f>TRIM(H27)&amp;"-"&amp;B27&amp;"-"&amp;I27</f>
        <v>GG001-JonesL-01</v>
      </c>
      <c r="B27" s="1" t="s">
        <v>676</v>
      </c>
      <c r="C27" s="19" t="s">
        <v>2085</v>
      </c>
      <c r="D27" s="1" t="s">
        <v>677</v>
      </c>
      <c r="E27" s="2" t="s">
        <v>678</v>
      </c>
      <c r="G27" s="101">
        <v>18408</v>
      </c>
      <c r="H27" s="2" t="s">
        <v>94</v>
      </c>
      <c r="I27" s="40" t="s">
        <v>1097</v>
      </c>
      <c r="J27" s="20" t="s">
        <v>2188</v>
      </c>
      <c r="K27" s="127">
        <v>310501.25</v>
      </c>
      <c r="L27" s="210">
        <v>320501</v>
      </c>
      <c r="M27" s="210">
        <f>(12*(QUOTIENT(L27,10000)-31))+MOD(QUOTIENT(L27,100),100)+MOD(L27,100)-1</f>
        <v>17</v>
      </c>
      <c r="N27" s="1">
        <f>3100+(100*QUOTIENT(M27-1,12))+MOD(M27-1,12)+1</f>
        <v>3205</v>
      </c>
      <c r="P27" s="25" t="s">
        <v>170</v>
      </c>
      <c r="Q27" s="8"/>
      <c r="R27" s="8"/>
      <c r="S27" s="8"/>
      <c r="T27" s="8"/>
      <c r="U27" s="8"/>
      <c r="V27" s="8"/>
      <c r="W27" s="8"/>
      <c r="X27" s="50"/>
      <c r="Y27" s="8"/>
      <c r="Z27" s="8"/>
      <c r="AA27" s="8"/>
      <c r="AB27" s="8"/>
      <c r="AC27" s="9"/>
    </row>
    <row r="28" spans="1:33" ht="14.25">
      <c r="A28" s="119" t="s">
        <v>1923</v>
      </c>
      <c r="B28" s="1" t="s">
        <v>679</v>
      </c>
      <c r="C28" s="19" t="s">
        <v>2187</v>
      </c>
      <c r="D28" s="1" t="s">
        <v>680</v>
      </c>
      <c r="E28" s="2">
        <v>1632</v>
      </c>
      <c r="F28" s="2">
        <v>1632</v>
      </c>
      <c r="G28" s="101">
        <v>173787</v>
      </c>
      <c r="H28" s="2" t="str">
        <f>A28</f>
        <v>B32</v>
      </c>
      <c r="I28" s="40" t="s">
        <v>1875</v>
      </c>
      <c r="K28" s="127">
        <v>310501.25</v>
      </c>
      <c r="L28" s="210">
        <v>320901</v>
      </c>
      <c r="M28" s="210">
        <f>(12*(QUOTIENT(L28,10000)-31))+MOD(QUOTIENT(L28,100),100)+MOD(L28,100)-1</f>
        <v>21</v>
      </c>
      <c r="N28" s="1">
        <f>3100+(100*QUOTIENT(M28-1,12))+MOD(M28-1,12)+1</f>
        <v>3209</v>
      </c>
      <c r="P28" s="25" t="s">
        <v>171</v>
      </c>
      <c r="Q28" s="8"/>
      <c r="R28" s="8"/>
      <c r="S28" s="8"/>
      <c r="T28" s="8"/>
      <c r="U28" s="8"/>
      <c r="V28" s="8"/>
      <c r="W28" s="8"/>
      <c r="X28" s="50"/>
      <c r="Y28" s="8"/>
      <c r="Z28" s="8"/>
      <c r="AA28" s="8"/>
      <c r="AB28" s="8"/>
      <c r="AC28" s="8"/>
      <c r="AD28" s="8"/>
      <c r="AE28" s="8"/>
      <c r="AF28" s="8"/>
      <c r="AG28" s="10"/>
    </row>
    <row r="29" spans="1:36" ht="15">
      <c r="A29" s="175" t="str">
        <f>TRIM(H29)&amp;"-"&amp;B29&amp;"-"&amp;I29</f>
        <v>GG095-Kim-04</v>
      </c>
      <c r="B29" s="175" t="s">
        <v>1618</v>
      </c>
      <c r="C29" s="175" t="s">
        <v>2085</v>
      </c>
      <c r="D29" s="175" t="s">
        <v>1619</v>
      </c>
      <c r="E29" s="177" t="s">
        <v>1620</v>
      </c>
      <c r="F29" s="177"/>
      <c r="G29" s="175">
        <v>12938</v>
      </c>
      <c r="H29" s="175" t="s">
        <v>1614</v>
      </c>
      <c r="I29" s="175" t="s">
        <v>1100</v>
      </c>
      <c r="J29" s="176"/>
      <c r="K29" s="223">
        <v>310501.25</v>
      </c>
      <c r="L29" s="223">
        <v>321201</v>
      </c>
      <c r="M29" s="210">
        <f>(12*(QUOTIENT(L29,10000)-31))+MOD(QUOTIENT(L29,100),100)+MOD(L29,100)-1</f>
        <v>24</v>
      </c>
      <c r="N29" s="1">
        <f>3100+(100*QUOTIENT(M29-1,12))+MOD(M29-1,12)+1</f>
        <v>3212</v>
      </c>
      <c r="O29" s="176"/>
      <c r="P29" s="22"/>
      <c r="Q29" s="24"/>
      <c r="R29" s="24"/>
      <c r="S29" s="24"/>
      <c r="T29" s="24"/>
      <c r="U29" s="24"/>
      <c r="V29" s="24"/>
      <c r="W29" s="24"/>
      <c r="X29" s="93"/>
      <c r="Y29" s="24"/>
      <c r="Z29" s="24"/>
      <c r="AA29" s="24"/>
      <c r="AB29" s="24"/>
      <c r="AC29" s="24"/>
      <c r="AD29" s="24"/>
      <c r="AE29" s="24"/>
      <c r="AF29" s="24"/>
      <c r="AG29" s="24"/>
      <c r="AH29" s="24"/>
      <c r="AI29" s="24"/>
      <c r="AJ29" s="91"/>
    </row>
    <row r="30" spans="1:109" s="152" customFormat="1" ht="14.25">
      <c r="A30" s="148" t="str">
        <f>TRIM(H30)&amp;"-"&amp;B30&amp;"-"&amp;I30</f>
        <v>GG037-Dove-04</v>
      </c>
      <c r="B30" s="148" t="s">
        <v>515</v>
      </c>
      <c r="C30" s="70" t="s">
        <v>2085</v>
      </c>
      <c r="D30" s="148" t="s">
        <v>516</v>
      </c>
      <c r="E30" s="149" t="s">
        <v>537</v>
      </c>
      <c r="F30" s="149"/>
      <c r="G30" s="150">
        <v>4868</v>
      </c>
      <c r="H30" s="149" t="s">
        <v>131</v>
      </c>
      <c r="I30" s="151" t="s">
        <v>1100</v>
      </c>
      <c r="K30" s="152">
        <v>310501.25</v>
      </c>
      <c r="L30" s="221">
        <v>330303</v>
      </c>
      <c r="M30" s="210">
        <f>(12*(QUOTIENT(L30,10000)-31))+MOD(QUOTIENT(L30,100),100)+MOD(L30,100)-1</f>
        <v>29</v>
      </c>
      <c r="N30" s="1">
        <f>3100+(100*QUOTIENT(M30-1,12))+MOD(M30-1,12)+1</f>
        <v>3305</v>
      </c>
      <c r="P30" s="22"/>
      <c r="Q30" s="271"/>
      <c r="R30" s="271"/>
      <c r="S30" s="271"/>
      <c r="T30" s="271"/>
      <c r="U30" s="271"/>
      <c r="V30" s="271"/>
      <c r="W30" s="271"/>
      <c r="X30" s="272"/>
      <c r="Y30" s="271"/>
      <c r="Z30" s="271"/>
      <c r="AA30" s="271"/>
      <c r="AB30" s="271"/>
      <c r="AC30" s="271"/>
      <c r="AD30" s="271"/>
      <c r="AE30" s="271"/>
      <c r="AF30" s="271"/>
      <c r="AG30" s="271"/>
      <c r="AH30" s="271"/>
      <c r="AI30" s="271"/>
      <c r="AJ30" s="272"/>
      <c r="AK30" s="271"/>
      <c r="AL30" s="271"/>
      <c r="AM30" s="270"/>
      <c r="AN30" s="270"/>
      <c r="AO30" s="270"/>
      <c r="AV30" s="237"/>
      <c r="BH30" s="237"/>
      <c r="BT30" s="237"/>
      <c r="CF30" s="237"/>
      <c r="CS30" s="199"/>
      <c r="DE30" s="199"/>
    </row>
    <row r="31" spans="1:71" ht="14.25">
      <c r="A31" s="1" t="str">
        <f>TRIM(H31)&amp;"-"&amp;B31&amp;"-"&amp;I31</f>
        <v>GG012-Vance-02</v>
      </c>
      <c r="B31" s="19" t="s">
        <v>2088</v>
      </c>
      <c r="C31" s="19" t="s">
        <v>2085</v>
      </c>
      <c r="D31" s="19" t="s">
        <v>2089</v>
      </c>
      <c r="E31" s="20" t="s">
        <v>2090</v>
      </c>
      <c r="F31" s="20"/>
      <c r="G31" s="103">
        <v>10069</v>
      </c>
      <c r="H31" s="20" t="s">
        <v>106</v>
      </c>
      <c r="I31" s="40" t="s">
        <v>1098</v>
      </c>
      <c r="J31" s="20" t="s">
        <v>1536</v>
      </c>
      <c r="K31" s="127">
        <v>310501.25</v>
      </c>
      <c r="L31" s="210">
        <v>330306</v>
      </c>
      <c r="M31" s="210">
        <f>(12*(QUOTIENT(L31,10000)-31))+MOD(QUOTIENT(L31,100),100)+MOD(L31,100)-1</f>
        <v>32</v>
      </c>
      <c r="N31" s="1">
        <f>INT(L31/100)+(100*INT((MOD(L31,100)-1)/12))+MOD(MOD(L31,100)-1,12)</f>
        <v>3308</v>
      </c>
      <c r="P31" s="126" t="s">
        <v>171</v>
      </c>
      <c r="Q31" s="24"/>
      <c r="R31" s="24"/>
      <c r="S31" s="24"/>
      <c r="T31" s="24"/>
      <c r="U31" s="24"/>
      <c r="V31" s="24"/>
      <c r="W31" s="24"/>
      <c r="X31" s="93"/>
      <c r="Y31" s="24"/>
      <c r="Z31" s="24"/>
      <c r="AA31" s="24"/>
      <c r="AB31" s="24"/>
      <c r="AC31" s="24"/>
      <c r="AD31" s="24"/>
      <c r="AE31" s="24"/>
      <c r="AF31" s="24"/>
      <c r="AG31" s="24"/>
      <c r="AH31" s="24"/>
      <c r="AI31" s="24"/>
      <c r="AJ31" s="56"/>
      <c r="AK31" s="24"/>
      <c r="AL31" s="24"/>
      <c r="AM31" s="23"/>
      <c r="AN31" s="23"/>
      <c r="AO31" s="23"/>
      <c r="AP31" s="23"/>
      <c r="AQ31" s="23"/>
      <c r="AR31" s="23"/>
      <c r="BQ31" s="70"/>
      <c r="BR31" s="11"/>
      <c r="BS31" s="11"/>
    </row>
    <row r="32" spans="1:45" ht="15">
      <c r="A32" s="175" t="str">
        <f>H32&amp;"-"&amp;B32&amp;"-"&amp;I32</f>
        <v>RofP001-Mackey-00</v>
      </c>
      <c r="B32" s="177" t="s">
        <v>670</v>
      </c>
      <c r="C32" s="177" t="s">
        <v>2185</v>
      </c>
      <c r="D32" s="177" t="s">
        <v>671</v>
      </c>
      <c r="E32" s="177" t="s">
        <v>1729</v>
      </c>
      <c r="F32" s="177" t="s">
        <v>31</v>
      </c>
      <c r="G32" s="176"/>
      <c r="H32" s="177" t="s">
        <v>1730</v>
      </c>
      <c r="I32" s="177" t="str">
        <f>TEXT(0,"00")</f>
        <v>00</v>
      </c>
      <c r="J32" s="176"/>
      <c r="K32" s="234">
        <v>310501.25</v>
      </c>
      <c r="L32" s="223">
        <v>330801</v>
      </c>
      <c r="M32" s="210">
        <f>(12*(QUOTIENT(L32,10000)-31))+MOD(QUOTIENT(L32,100),100)+MOD(L32,100)-1</f>
        <v>32</v>
      </c>
      <c r="N32" s="1">
        <f>3100+(100*QUOTIENT(M32-1,12))+MOD(M32-1,12)+1</f>
        <v>3308</v>
      </c>
      <c r="P32" s="22"/>
      <c r="Q32" s="24"/>
      <c r="R32" s="24"/>
      <c r="S32" s="24"/>
      <c r="T32" s="24"/>
      <c r="U32" s="24"/>
      <c r="V32" s="24"/>
      <c r="W32" s="24"/>
      <c r="X32" s="93"/>
      <c r="Y32" s="24"/>
      <c r="Z32" s="24"/>
      <c r="AA32" s="24"/>
      <c r="AB32" s="24"/>
      <c r="AC32" s="24"/>
      <c r="AD32" s="24"/>
      <c r="AE32" s="24"/>
      <c r="AF32" s="24"/>
      <c r="AG32" s="24"/>
      <c r="AH32" s="24"/>
      <c r="AI32" s="24"/>
      <c r="AJ32" s="56"/>
      <c r="AK32" s="24"/>
      <c r="AL32" s="24"/>
      <c r="AM32" s="24"/>
      <c r="AN32" s="24"/>
      <c r="AO32" s="24"/>
      <c r="AP32" s="24"/>
      <c r="AQ32" s="24"/>
      <c r="AR32" s="24"/>
      <c r="AS32" s="23"/>
    </row>
    <row r="33" spans="1:47" ht="14.25">
      <c r="A33" s="11" t="str">
        <f>TRIM(H33)&amp;"-"&amp;B33&amp;"-"&amp;I33</f>
        <v>GG032-Keyser-04</v>
      </c>
      <c r="B33" s="70" t="s">
        <v>482</v>
      </c>
      <c r="C33" s="70" t="s">
        <v>2085</v>
      </c>
      <c r="D33" s="70" t="s">
        <v>483</v>
      </c>
      <c r="E33" s="3" t="s">
        <v>484</v>
      </c>
      <c r="F33" s="3"/>
      <c r="G33" s="101">
        <v>2653</v>
      </c>
      <c r="H33" s="20" t="s">
        <v>126</v>
      </c>
      <c r="I33" s="40" t="s">
        <v>1100</v>
      </c>
      <c r="K33" s="127">
        <v>310501.25</v>
      </c>
      <c r="L33" s="215">
        <v>331002</v>
      </c>
      <c r="M33" s="210">
        <f>(12*(QUOTIENT(L33,10000)-31))+MOD(QUOTIENT(L33,100),100)+MOD(L33,100)-1</f>
        <v>35</v>
      </c>
      <c r="N33" s="1">
        <f>3100+(100*QUOTIENT(M33-1,12))+MOD(M33-1,12)+1</f>
        <v>3311</v>
      </c>
      <c r="P33" s="22"/>
      <c r="Q33" s="24"/>
      <c r="R33" s="24"/>
      <c r="S33" s="24"/>
      <c r="T33" s="24"/>
      <c r="U33" s="24"/>
      <c r="V33" s="24"/>
      <c r="W33" s="24"/>
      <c r="X33" s="93"/>
      <c r="Y33" s="24"/>
      <c r="Z33" s="24"/>
      <c r="AA33" s="24"/>
      <c r="AB33" s="24"/>
      <c r="AC33" s="24"/>
      <c r="AD33" s="24"/>
      <c r="AE33" s="24"/>
      <c r="AF33" s="24"/>
      <c r="AG33" s="24"/>
      <c r="AH33" s="24"/>
      <c r="AI33" s="24"/>
      <c r="AJ33" s="56"/>
      <c r="AK33" s="24"/>
      <c r="AL33" s="24"/>
      <c r="AM33" s="24"/>
      <c r="AN33" s="24"/>
      <c r="AO33" s="24"/>
      <c r="AP33" s="24"/>
      <c r="AQ33" s="24"/>
      <c r="AR33" s="24"/>
      <c r="AS33" s="24"/>
      <c r="AT33" s="36"/>
      <c r="AU33" s="36"/>
    </row>
    <row r="34" spans="1:71" ht="15">
      <c r="A34" s="175" t="str">
        <f>H34&amp;"-"&amp;B34&amp;"-"&amp;I34</f>
        <v>RofP035-Kim-00</v>
      </c>
      <c r="B34" s="177" t="s">
        <v>1618</v>
      </c>
      <c r="C34" s="177" t="s">
        <v>2185</v>
      </c>
      <c r="D34" s="177" t="s">
        <v>1619</v>
      </c>
      <c r="E34" s="177" t="s">
        <v>1815</v>
      </c>
      <c r="F34" s="177"/>
      <c r="G34" s="176"/>
      <c r="H34" s="177" t="s">
        <v>1816</v>
      </c>
      <c r="I34" s="177" t="str">
        <f>TEXT(0,"00")</f>
        <v>00</v>
      </c>
      <c r="J34" s="176"/>
      <c r="K34" s="234">
        <v>310501.25</v>
      </c>
      <c r="L34" s="223">
        <v>351101</v>
      </c>
      <c r="M34" s="210">
        <f>(12*(QUOTIENT(L34,10000)-31))+MOD(QUOTIENT(L34,100),100)+MOD(L34,100)-1</f>
        <v>59</v>
      </c>
      <c r="N34" s="1">
        <f>3100+(100*QUOTIENT(M34-1,12))+MOD(M34-1,12)+1</f>
        <v>3511</v>
      </c>
      <c r="P34" s="22"/>
      <c r="Q34" s="24"/>
      <c r="R34" s="24"/>
      <c r="S34" s="24"/>
      <c r="T34" s="24"/>
      <c r="U34" s="24"/>
      <c r="V34" s="24"/>
      <c r="W34" s="24"/>
      <c r="X34" s="93"/>
      <c r="Y34" s="24"/>
      <c r="Z34" s="24"/>
      <c r="AA34" s="24"/>
      <c r="AB34" s="24"/>
      <c r="AC34" s="24"/>
      <c r="AD34" s="24"/>
      <c r="AE34" s="24"/>
      <c r="AF34" s="24"/>
      <c r="AG34" s="24"/>
      <c r="AH34" s="24"/>
      <c r="AI34" s="24"/>
      <c r="AJ34" s="56"/>
      <c r="AK34" s="24"/>
      <c r="AL34" s="24"/>
      <c r="AM34" s="24"/>
      <c r="AN34" s="24"/>
      <c r="AO34" s="24"/>
      <c r="AP34" s="24"/>
      <c r="AQ34" s="24"/>
      <c r="AR34" s="24"/>
      <c r="AS34" s="24"/>
      <c r="AT34" s="24"/>
      <c r="AU34" s="24"/>
      <c r="AV34" s="56"/>
      <c r="AW34" s="24"/>
      <c r="AX34" s="24"/>
      <c r="AY34" s="24"/>
      <c r="AZ34" s="24"/>
      <c r="BA34" s="24"/>
      <c r="BB34" s="24"/>
      <c r="BC34" s="24"/>
      <c r="BD34" s="24"/>
      <c r="BE34" s="24"/>
      <c r="BF34" s="24"/>
      <c r="BG34" s="24"/>
      <c r="BH34" s="56"/>
      <c r="BI34" s="24"/>
      <c r="BJ34" s="24"/>
      <c r="BK34" s="24"/>
      <c r="BL34" s="24"/>
      <c r="BM34" s="24"/>
      <c r="BN34" s="24"/>
      <c r="BO34" s="24"/>
      <c r="BP34" s="24"/>
      <c r="BQ34" s="24"/>
      <c r="BR34" s="24"/>
      <c r="BS34" s="23"/>
    </row>
    <row r="35" spans="1:81" ht="15">
      <c r="A35" s="175" t="str">
        <f>H35&amp;"-"&amp;B35&amp;"-"&amp;I35</f>
        <v>RofP018-Howard-00</v>
      </c>
      <c r="B35" s="177" t="s">
        <v>898</v>
      </c>
      <c r="C35" s="177" t="s">
        <v>2185</v>
      </c>
      <c r="D35" s="177" t="s">
        <v>899</v>
      </c>
      <c r="E35" s="177" t="s">
        <v>1773</v>
      </c>
      <c r="F35" s="177"/>
      <c r="G35" s="176"/>
      <c r="H35" s="177" t="s">
        <v>1774</v>
      </c>
      <c r="I35" s="177" t="str">
        <f>TEXT(0,"00")</f>
        <v>00</v>
      </c>
      <c r="J35" s="176"/>
      <c r="K35" s="234">
        <v>310501.25</v>
      </c>
      <c r="L35" s="229">
        <v>360603</v>
      </c>
      <c r="M35" s="210">
        <f>(12*(QUOTIENT(L35,10000)-31))+MOD(QUOTIENT(L35,100),100)+MOD(L35,100)-1</f>
        <v>68</v>
      </c>
      <c r="N35" s="1">
        <f>3100+(100*QUOTIENT(M35-1,12))+MOD(M35-1,12)+1</f>
        <v>3608</v>
      </c>
      <c r="P35" s="22"/>
      <c r="Q35" s="24"/>
      <c r="R35" s="24"/>
      <c r="S35" s="24"/>
      <c r="T35" s="24"/>
      <c r="U35" s="24"/>
      <c r="V35" s="24"/>
      <c r="W35" s="24"/>
      <c r="X35" s="93"/>
      <c r="Y35" s="24"/>
      <c r="Z35" s="24"/>
      <c r="AA35" s="24"/>
      <c r="AB35" s="24"/>
      <c r="AC35" s="24"/>
      <c r="AD35" s="24"/>
      <c r="AE35" s="24"/>
      <c r="AF35" s="24"/>
      <c r="AG35" s="24"/>
      <c r="AH35" s="24"/>
      <c r="AI35" s="24"/>
      <c r="AJ35" s="56"/>
      <c r="AK35" s="24"/>
      <c r="AL35" s="24"/>
      <c r="AM35" s="24"/>
      <c r="AN35" s="24"/>
      <c r="AO35" s="24"/>
      <c r="AP35" s="24"/>
      <c r="AQ35" s="24"/>
      <c r="AR35" s="24"/>
      <c r="AS35" s="24"/>
      <c r="AT35" s="24"/>
      <c r="AU35" s="24"/>
      <c r="AV35" s="56"/>
      <c r="AW35" s="24"/>
      <c r="AX35" s="24"/>
      <c r="AY35" s="24"/>
      <c r="AZ35" s="24"/>
      <c r="BA35" s="24"/>
      <c r="BB35" s="24"/>
      <c r="BC35" s="24"/>
      <c r="BD35" s="24"/>
      <c r="BE35" s="24"/>
      <c r="BF35" s="24"/>
      <c r="BG35" s="24"/>
      <c r="BH35" s="56"/>
      <c r="BI35" s="24"/>
      <c r="BJ35" s="24"/>
      <c r="BK35" s="24"/>
      <c r="BL35" s="24"/>
      <c r="BM35" s="24"/>
      <c r="BN35" s="24"/>
      <c r="BO35" s="24"/>
      <c r="BP35" s="24"/>
      <c r="BQ35" s="24"/>
      <c r="BR35" s="24"/>
      <c r="BS35" s="24"/>
      <c r="BT35" s="56"/>
      <c r="BU35" s="24"/>
      <c r="BV35" s="24"/>
      <c r="BW35" s="24"/>
      <c r="BX35" s="24"/>
      <c r="BY35" s="24"/>
      <c r="BZ35" s="37" t="s">
        <v>253</v>
      </c>
      <c r="CA35" s="36"/>
      <c r="CB35" s="36"/>
      <c r="CC35" s="177" t="s">
        <v>1775</v>
      </c>
    </row>
    <row r="36" spans="1:109" ht="14.25">
      <c r="A36" s="162" t="str">
        <f aca="true" t="shared" si="2" ref="A36:A51">TRIM(H36)&amp;"-"&amp;B36&amp;"-"&amp;I36</f>
        <v>GG043-Richardson-02</v>
      </c>
      <c r="B36" s="168" t="s">
        <v>359</v>
      </c>
      <c r="C36" s="146" t="s">
        <v>2085</v>
      </c>
      <c r="D36" s="168" t="s">
        <v>360</v>
      </c>
      <c r="E36" s="163" t="s">
        <v>2026</v>
      </c>
      <c r="F36" s="163"/>
      <c r="G36" s="150">
        <v>10118</v>
      </c>
      <c r="H36" s="163" t="s">
        <v>137</v>
      </c>
      <c r="I36" s="169" t="s">
        <v>1098</v>
      </c>
      <c r="K36" s="127">
        <v>310501.25</v>
      </c>
      <c r="L36" s="212">
        <v>360901</v>
      </c>
      <c r="M36" s="210">
        <f>(12*(QUOTIENT(L36,10000)-31))+MOD(QUOTIENT(L36,100),100)+MOD(L36,100)-1</f>
        <v>69</v>
      </c>
      <c r="N36" s="1">
        <f>3100+(100*QUOTIENT(M36-1,12))+MOD(M36-1,12)+1</f>
        <v>3609</v>
      </c>
      <c r="P36" s="22"/>
      <c r="Q36" s="264"/>
      <c r="R36" s="264"/>
      <c r="S36" s="264"/>
      <c r="T36" s="264"/>
      <c r="U36" s="264"/>
      <c r="V36" s="264"/>
      <c r="W36" s="264"/>
      <c r="X36" s="56"/>
      <c r="Y36" s="264"/>
      <c r="Z36" s="264"/>
      <c r="AA36" s="264"/>
      <c r="AB36" s="264"/>
      <c r="AC36" s="264"/>
      <c r="AD36" s="264"/>
      <c r="AE36" s="264"/>
      <c r="AF36" s="264"/>
      <c r="AG36" s="264"/>
      <c r="AH36" s="264"/>
      <c r="AI36" s="264"/>
      <c r="AJ36" s="56"/>
      <c r="AK36" s="264"/>
      <c r="AL36" s="264"/>
      <c r="AM36" s="264"/>
      <c r="AN36" s="264"/>
      <c r="AO36" s="264"/>
      <c r="AP36" s="264"/>
      <c r="AQ36" s="264"/>
      <c r="AR36" s="264"/>
      <c r="AS36" s="264"/>
      <c r="AT36" s="264"/>
      <c r="AU36" s="264"/>
      <c r="AV36" s="56"/>
      <c r="AW36" s="264"/>
      <c r="AX36" s="264"/>
      <c r="AY36" s="264"/>
      <c r="AZ36" s="264"/>
      <c r="BA36" s="264"/>
      <c r="BB36" s="264"/>
      <c r="BC36" s="264"/>
      <c r="BD36" s="264"/>
      <c r="BE36" s="264"/>
      <c r="BF36" s="264"/>
      <c r="BG36" s="264"/>
      <c r="BH36" s="56"/>
      <c r="BI36" s="264"/>
      <c r="BJ36" s="264"/>
      <c r="BK36" s="264"/>
      <c r="BL36" s="264"/>
      <c r="BM36" s="264"/>
      <c r="BN36" s="264"/>
      <c r="BO36" s="264"/>
      <c r="BP36" s="264"/>
      <c r="BQ36" s="264"/>
      <c r="BR36" s="264"/>
      <c r="BS36" s="264"/>
      <c r="BT36" s="56"/>
      <c r="BU36" s="264"/>
      <c r="BV36" s="264"/>
      <c r="BW36" s="264"/>
      <c r="BX36" s="264"/>
      <c r="BY36" s="264"/>
      <c r="BZ36" s="264"/>
      <c r="CA36" s="264"/>
      <c r="CB36" s="264"/>
      <c r="CC36" s="23"/>
      <c r="CF36" s="52"/>
      <c r="CS36" s="122"/>
      <c r="DE36" s="122"/>
    </row>
    <row r="37" spans="1:30" ht="14.25">
      <c r="A37" s="1" t="str">
        <f t="shared" si="2"/>
        <v>GG007-Huston-06</v>
      </c>
      <c r="B37" s="1" t="s">
        <v>684</v>
      </c>
      <c r="C37" s="19" t="s">
        <v>2085</v>
      </c>
      <c r="D37" s="1" t="s">
        <v>685</v>
      </c>
      <c r="E37" s="2" t="s">
        <v>686</v>
      </c>
      <c r="G37" s="101">
        <v>14975</v>
      </c>
      <c r="H37" s="2" t="s">
        <v>102</v>
      </c>
      <c r="I37" s="40" t="s">
        <v>1102</v>
      </c>
      <c r="K37" s="127">
        <v>310501.28</v>
      </c>
      <c r="L37" s="210">
        <v>320601</v>
      </c>
      <c r="M37" s="210">
        <f>(12*(QUOTIENT(L37,10000)-31))+MOD(QUOTIENT(L37,100),100)+MOD(L37,100)-1</f>
        <v>18</v>
      </c>
      <c r="N37" s="1">
        <f>3100+(100*QUOTIENT(M37-1,12))+MOD(M37-1,12)+1</f>
        <v>3206</v>
      </c>
      <c r="Q37" s="7"/>
      <c r="R37" s="8"/>
      <c r="S37" s="8"/>
      <c r="T37" s="8"/>
      <c r="U37" s="8"/>
      <c r="V37" s="8"/>
      <c r="W37" s="8"/>
      <c r="X37" s="50"/>
      <c r="Y37" s="8"/>
      <c r="Z37" s="8"/>
      <c r="AA37" s="8"/>
      <c r="AB37" s="8"/>
      <c r="AC37" s="8"/>
      <c r="AD37" s="9"/>
    </row>
    <row r="38" spans="1:29" ht="14.25">
      <c r="A38" s="1" t="str">
        <f t="shared" si="2"/>
        <v>GG005-JonesD-04</v>
      </c>
      <c r="B38" s="1" t="s">
        <v>681</v>
      </c>
      <c r="C38" s="19" t="s">
        <v>2085</v>
      </c>
      <c r="D38" s="1" t="s">
        <v>682</v>
      </c>
      <c r="E38" s="2" t="s">
        <v>683</v>
      </c>
      <c r="G38" s="101">
        <v>9267</v>
      </c>
      <c r="H38" s="2" t="s">
        <v>99</v>
      </c>
      <c r="I38" s="40" t="s">
        <v>1100</v>
      </c>
      <c r="J38" s="20" t="s">
        <v>2192</v>
      </c>
      <c r="K38" s="127">
        <v>310501.29</v>
      </c>
      <c r="L38" s="210">
        <v>310501</v>
      </c>
      <c r="M38" s="210">
        <f>(12*(QUOTIENT(L38,10000)-31))+MOD(QUOTIENT(L38,100),100)+MOD(L38,100)-1</f>
        <v>5</v>
      </c>
      <c r="N38" s="1">
        <f>3100+(100*QUOTIENT(M38-1,12))+MOD(M38-1,12)+1</f>
        <v>3105</v>
      </c>
      <c r="P38" s="11"/>
      <c r="Q38" s="43"/>
      <c r="R38" s="11"/>
      <c r="S38" s="11"/>
      <c r="T38" s="11"/>
      <c r="U38" s="11"/>
      <c r="V38" s="11"/>
      <c r="W38" s="11"/>
      <c r="X38" s="51"/>
      <c r="Y38" s="11"/>
      <c r="Z38" s="11"/>
      <c r="AA38" s="11"/>
      <c r="AB38" s="11"/>
      <c r="AC38" s="11"/>
    </row>
    <row r="39" spans="1:21" ht="14.25">
      <c r="A39" s="1" t="str">
        <f t="shared" si="2"/>
        <v>GG001-Van Natta-02</v>
      </c>
      <c r="B39" s="1" t="s">
        <v>698</v>
      </c>
      <c r="C39" s="19" t="s">
        <v>2085</v>
      </c>
      <c r="D39" s="1" t="s">
        <v>699</v>
      </c>
      <c r="E39" s="2" t="s">
        <v>700</v>
      </c>
      <c r="G39" s="101">
        <v>11553</v>
      </c>
      <c r="H39" s="2" t="s">
        <v>94</v>
      </c>
      <c r="I39" s="40" t="s">
        <v>1098</v>
      </c>
      <c r="J39" s="20" t="s">
        <v>2188</v>
      </c>
      <c r="K39" s="127">
        <v>310501.3</v>
      </c>
      <c r="L39" s="210">
        <v>310901</v>
      </c>
      <c r="M39" s="210">
        <f>(12*(QUOTIENT(L39,10000)-31))+MOD(QUOTIENT(L39,100),100)+MOD(L39,100)-1</f>
        <v>9</v>
      </c>
      <c r="N39" s="1">
        <f>3100+(100*QUOTIENT(M39-1,12))+MOD(M39-1,12)+1</f>
        <v>3109</v>
      </c>
      <c r="Q39" s="22"/>
      <c r="R39" s="133"/>
      <c r="S39" s="134"/>
      <c r="T39" s="24"/>
      <c r="U39" s="23"/>
    </row>
    <row r="40" spans="1:24" ht="15">
      <c r="A40" s="175" t="str">
        <f t="shared" si="2"/>
        <v>GG100-Flint-01</v>
      </c>
      <c r="B40" s="175" t="s">
        <v>679</v>
      </c>
      <c r="C40" s="175" t="s">
        <v>2085</v>
      </c>
      <c r="D40" s="175" t="s">
        <v>680</v>
      </c>
      <c r="E40" s="177" t="s">
        <v>1654</v>
      </c>
      <c r="F40" s="175"/>
      <c r="G40" s="175">
        <v>3020</v>
      </c>
      <c r="H40" s="175" t="s">
        <v>1655</v>
      </c>
      <c r="I40" s="175" t="s">
        <v>1097</v>
      </c>
      <c r="J40" s="176"/>
      <c r="K40" s="223">
        <v>310508</v>
      </c>
      <c r="L40" s="223">
        <v>310508</v>
      </c>
      <c r="M40" s="210">
        <f>(12*(QUOTIENT(L40,10000)-31))+MOD(QUOTIENT(L40,100),100)+MOD(L40,100)-1</f>
        <v>12</v>
      </c>
      <c r="N40" s="1">
        <f>3100+(100*QUOTIENT(M40-1,12))+MOD(M40-1,12)+1</f>
        <v>3112</v>
      </c>
      <c r="O40" s="177" t="s">
        <v>1656</v>
      </c>
      <c r="P40" s="43"/>
      <c r="Q40" s="43"/>
      <c r="R40" s="43"/>
      <c r="S40" s="43"/>
      <c r="T40" s="43"/>
      <c r="U40" s="43"/>
      <c r="V40" s="43"/>
      <c r="W40" s="43"/>
      <c r="X40" s="94"/>
    </row>
    <row r="41" spans="1:109" ht="14.25">
      <c r="A41" s="162" t="str">
        <f t="shared" si="2"/>
        <v>GG040-Huff-05</v>
      </c>
      <c r="B41" s="168" t="s">
        <v>673</v>
      </c>
      <c r="C41" s="146" t="s">
        <v>2085</v>
      </c>
      <c r="D41" s="162" t="s">
        <v>950</v>
      </c>
      <c r="E41" s="163" t="s">
        <v>1998</v>
      </c>
      <c r="F41" s="163"/>
      <c r="G41" s="150">
        <v>9449</v>
      </c>
      <c r="H41" s="163" t="s">
        <v>134</v>
      </c>
      <c r="I41" s="169" t="s">
        <v>1101</v>
      </c>
      <c r="K41" s="153">
        <v>310508</v>
      </c>
      <c r="L41" s="212">
        <v>340112</v>
      </c>
      <c r="M41" s="210">
        <f>(12*(QUOTIENT(L41,10000)-31))+MOD(QUOTIENT(L41,100),100)+MOD(L41,100)-1</f>
        <v>48</v>
      </c>
      <c r="N41" s="1">
        <f>3100+(100*QUOTIENT(M41-1,12))+MOD(M41-1,12)+1</f>
        <v>3412</v>
      </c>
      <c r="O41" s="153" t="s">
        <v>300</v>
      </c>
      <c r="Q41" s="269"/>
      <c r="R41" s="269"/>
      <c r="S41" s="269"/>
      <c r="T41" s="269"/>
      <c r="U41" s="269"/>
      <c r="V41" s="269"/>
      <c r="W41" s="269"/>
      <c r="X41" s="97"/>
      <c r="Y41" s="264"/>
      <c r="Z41" s="264"/>
      <c r="AA41" s="264"/>
      <c r="AB41" s="264"/>
      <c r="AC41" s="264"/>
      <c r="AD41" s="264"/>
      <c r="AE41" s="264"/>
      <c r="AF41" s="264"/>
      <c r="AG41" s="264"/>
      <c r="AH41" s="264"/>
      <c r="AI41" s="264"/>
      <c r="AJ41" s="56"/>
      <c r="AK41" s="264"/>
      <c r="AL41" s="264"/>
      <c r="AM41" s="264"/>
      <c r="AN41" s="264"/>
      <c r="AO41" s="264"/>
      <c r="AP41" s="264"/>
      <c r="AQ41" s="264"/>
      <c r="AR41" s="264"/>
      <c r="AS41" s="264"/>
      <c r="AT41" s="264"/>
      <c r="AU41" s="264"/>
      <c r="AV41" s="56"/>
      <c r="AW41" s="265"/>
      <c r="AX41" s="265"/>
      <c r="AY41" s="265"/>
      <c r="AZ41" s="265"/>
      <c r="BA41" s="265"/>
      <c r="BB41" s="265"/>
      <c r="BC41" s="265"/>
      <c r="BD41" s="265"/>
      <c r="BE41" s="265"/>
      <c r="BF41" s="265"/>
      <c r="BG41" s="265"/>
      <c r="BH41" s="98"/>
      <c r="BT41" s="52"/>
      <c r="CF41" s="52"/>
      <c r="CS41" s="122"/>
      <c r="DE41" s="122"/>
    </row>
    <row r="42" spans="1:30" ht="14.25">
      <c r="A42" s="165" t="str">
        <f t="shared" si="2"/>
        <v>RAM-Flint-01</v>
      </c>
      <c r="B42" s="4" t="s">
        <v>679</v>
      </c>
      <c r="C42" s="19" t="s">
        <v>2183</v>
      </c>
      <c r="D42" s="19" t="s">
        <v>680</v>
      </c>
      <c r="E42" s="20" t="s">
        <v>939</v>
      </c>
      <c r="F42" s="20"/>
      <c r="G42" s="103">
        <v>1336</v>
      </c>
      <c r="H42" s="20" t="s">
        <v>1018</v>
      </c>
      <c r="I42" s="40" t="s">
        <v>1097</v>
      </c>
      <c r="K42" s="127">
        <v>310601</v>
      </c>
      <c r="L42" s="210">
        <v>310601</v>
      </c>
      <c r="M42" s="210">
        <f>(12*(QUOTIENT(L42,10000)-31))+MOD(QUOTIENT(L42,100),100)+MOD(L42,100)-1</f>
        <v>6</v>
      </c>
      <c r="N42" s="1">
        <f>3100+(100*QUOTIENT(M42-1,12))+MOD(M42-1,12)+1</f>
        <v>3106</v>
      </c>
      <c r="Q42" s="11"/>
      <c r="R42" s="78"/>
      <c r="S42" s="11"/>
      <c r="T42" s="11"/>
      <c r="U42" s="11"/>
      <c r="V42" s="11"/>
      <c r="W42" s="11"/>
      <c r="X42" s="51"/>
      <c r="Y42" s="11"/>
      <c r="Z42" s="11"/>
      <c r="AA42" s="11"/>
      <c r="AB42" s="11"/>
      <c r="AC42" s="11"/>
      <c r="AD42" s="11"/>
    </row>
    <row r="43" spans="1:71" ht="14.25">
      <c r="A43" s="1" t="str">
        <f t="shared" si="2"/>
        <v>GG013-JonesD-09</v>
      </c>
      <c r="B43" s="19" t="s">
        <v>681</v>
      </c>
      <c r="C43" s="19" t="s">
        <v>2085</v>
      </c>
      <c r="D43" s="19" t="s">
        <v>2122</v>
      </c>
      <c r="E43" s="20" t="s">
        <v>2123</v>
      </c>
      <c r="F43" s="20"/>
      <c r="G43" s="103">
        <v>10931</v>
      </c>
      <c r="H43" s="20" t="s">
        <v>107</v>
      </c>
      <c r="I43" s="40" t="s">
        <v>1105</v>
      </c>
      <c r="J43" s="173" t="s">
        <v>21</v>
      </c>
      <c r="K43" s="127">
        <v>310601</v>
      </c>
      <c r="L43" s="210">
        <v>310701</v>
      </c>
      <c r="M43" s="210">
        <f>(12*(QUOTIENT(L43,10000)-31))+MOD(QUOTIENT(L43,100),100)+MOD(L43,100)-1</f>
        <v>7</v>
      </c>
      <c r="N43" s="1">
        <f>INT(L43/100)+(100*INT((MOD(L43,100)-1)/12))+MOD(MOD(L43,100)-1,12)</f>
        <v>3107</v>
      </c>
      <c r="R43" s="22"/>
      <c r="S43" s="23"/>
      <c r="U43" s="11"/>
      <c r="V43" s="11"/>
      <c r="W43" s="11"/>
      <c r="X43" s="51"/>
      <c r="Y43" s="11"/>
      <c r="Z43" s="11"/>
      <c r="AA43" s="11"/>
      <c r="BQ43" s="70"/>
      <c r="BR43" s="11"/>
      <c r="BS43" s="11"/>
    </row>
    <row r="44" spans="1:109" ht="14.25">
      <c r="A44" s="162" t="str">
        <f t="shared" si="2"/>
        <v>GG046-Huff-06</v>
      </c>
      <c r="B44" s="168" t="s">
        <v>673</v>
      </c>
      <c r="C44" s="146" t="s">
        <v>2085</v>
      </c>
      <c r="D44" s="168" t="s">
        <v>950</v>
      </c>
      <c r="E44" s="163" t="s">
        <v>2061</v>
      </c>
      <c r="F44" s="163"/>
      <c r="G44" s="150">
        <v>11135</v>
      </c>
      <c r="H44" s="163" t="s">
        <v>140</v>
      </c>
      <c r="I44" s="169" t="s">
        <v>1102</v>
      </c>
      <c r="J44" s="173" t="s">
        <v>17</v>
      </c>
      <c r="K44" s="153">
        <v>310601</v>
      </c>
      <c r="L44" s="212">
        <v>310701</v>
      </c>
      <c r="M44" s="210">
        <f>(12*(QUOTIENT(L44,10000)-31))+MOD(QUOTIENT(L44,100),100)+MOD(L44,100)-1</f>
        <v>7</v>
      </c>
      <c r="N44" s="1">
        <f>3100+(100*QUOTIENT(M44-1,12))+MOD(M44-1,12)+1</f>
        <v>3107</v>
      </c>
      <c r="R44" s="22"/>
      <c r="S44" s="23"/>
      <c r="X44" s="52"/>
      <c r="AJ44" s="52"/>
      <c r="AV44" s="52"/>
      <c r="BH44" s="52"/>
      <c r="BT44" s="52"/>
      <c r="CF44" s="52"/>
      <c r="CS44" s="122"/>
      <c r="DE44" s="122"/>
    </row>
    <row r="45" spans="1:23" ht="14.25">
      <c r="A45" s="165" t="str">
        <f t="shared" si="2"/>
        <v>RAM-Huff-02</v>
      </c>
      <c r="B45" s="1" t="s">
        <v>703</v>
      </c>
      <c r="C45" s="19" t="s">
        <v>2183</v>
      </c>
      <c r="D45" s="1" t="s">
        <v>704</v>
      </c>
      <c r="E45" s="2" t="s">
        <v>705</v>
      </c>
      <c r="G45" s="101">
        <v>4586</v>
      </c>
      <c r="H45" s="2" t="s">
        <v>1018</v>
      </c>
      <c r="I45" s="40" t="s">
        <v>1098</v>
      </c>
      <c r="K45" s="127">
        <v>310601</v>
      </c>
      <c r="L45" s="210">
        <v>310903</v>
      </c>
      <c r="M45" s="210">
        <f>(12*(QUOTIENT(L45,10000)-31))+MOD(QUOTIENT(L45,100),100)+MOD(L45,100)-1</f>
        <v>11</v>
      </c>
      <c r="N45" s="1">
        <f>3100+(100*QUOTIENT(M45-1,12))+MOD(M45-1,12)+1</f>
        <v>3111</v>
      </c>
      <c r="R45" s="7"/>
      <c r="S45" s="8"/>
      <c r="T45" s="8"/>
      <c r="U45" s="12"/>
      <c r="V45" s="12"/>
      <c r="W45" s="12"/>
    </row>
    <row r="46" spans="1:23" ht="14.25">
      <c r="A46" s="165" t="str">
        <f t="shared" si="2"/>
        <v>RAM-Goodlett-06</v>
      </c>
      <c r="B46" s="1" t="s">
        <v>701</v>
      </c>
      <c r="C46" s="19" t="s">
        <v>2183</v>
      </c>
      <c r="D46" s="1" t="s">
        <v>702</v>
      </c>
      <c r="E46" s="20" t="s">
        <v>993</v>
      </c>
      <c r="F46" s="20"/>
      <c r="G46" s="103">
        <v>11724</v>
      </c>
      <c r="H46" s="2" t="s">
        <v>1018</v>
      </c>
      <c r="I46" s="40" t="s">
        <v>1102</v>
      </c>
      <c r="K46" s="127">
        <v>310601</v>
      </c>
      <c r="L46" s="210">
        <v>310903</v>
      </c>
      <c r="M46" s="210">
        <f>(12*(QUOTIENT(L46,10000)-31))+MOD(QUOTIENT(L46,100),100)+MOD(L46,100)-1</f>
        <v>11</v>
      </c>
      <c r="N46" s="1">
        <f>3100+(100*QUOTIENT(M46-1,12))+MOD(M46-1,12)+1</f>
        <v>3111</v>
      </c>
      <c r="R46" s="7"/>
      <c r="S46" s="8"/>
      <c r="T46" s="8"/>
      <c r="U46" s="12"/>
      <c r="V46" s="12"/>
      <c r="W46" s="12"/>
    </row>
    <row r="47" spans="1:25" ht="14.25">
      <c r="A47" s="1" t="str">
        <f t="shared" si="2"/>
        <v>GG001-Huff-03</v>
      </c>
      <c r="B47" s="1" t="s">
        <v>706</v>
      </c>
      <c r="C47" s="19" t="s">
        <v>2085</v>
      </c>
      <c r="D47" s="1" t="s">
        <v>707</v>
      </c>
      <c r="E47" s="2" t="s">
        <v>708</v>
      </c>
      <c r="G47" s="101">
        <v>34463</v>
      </c>
      <c r="H47" s="2" t="s">
        <v>94</v>
      </c>
      <c r="I47" s="40" t="s">
        <v>1099</v>
      </c>
      <c r="J47" s="20" t="s">
        <v>1534</v>
      </c>
      <c r="K47" s="127">
        <v>310601</v>
      </c>
      <c r="L47" s="210">
        <v>320101</v>
      </c>
      <c r="M47" s="210">
        <f>(12*(QUOTIENT(L47,10000)-31))+MOD(QUOTIENT(L47,100),100)+MOD(L47,100)-1</f>
        <v>13</v>
      </c>
      <c r="N47" s="1">
        <f>3100+(100*QUOTIENT(M47-1,12))+MOD(M47-1,12)+1</f>
        <v>3201</v>
      </c>
      <c r="R47" s="7"/>
      <c r="S47" s="8"/>
      <c r="T47" s="8"/>
      <c r="U47" s="8"/>
      <c r="V47" s="8"/>
      <c r="W47" s="8"/>
      <c r="X47" s="50"/>
      <c r="Y47" s="9"/>
    </row>
    <row r="48" spans="1:33" ht="14.25">
      <c r="A48" s="165" t="str">
        <f t="shared" si="2"/>
        <v>BRF01-Allen-10</v>
      </c>
      <c r="B48" s="1" t="s">
        <v>711</v>
      </c>
      <c r="C48" s="19" t="s">
        <v>2183</v>
      </c>
      <c r="D48" s="1" t="s">
        <v>712</v>
      </c>
      <c r="E48" s="2" t="s">
        <v>713</v>
      </c>
      <c r="G48" s="102">
        <v>8500</v>
      </c>
      <c r="H48" s="2" t="s">
        <v>2150</v>
      </c>
      <c r="I48" s="40" t="s">
        <v>1106</v>
      </c>
      <c r="K48" s="127">
        <v>310601</v>
      </c>
      <c r="L48" s="210">
        <v>320901</v>
      </c>
      <c r="M48" s="210">
        <f>(12*(QUOTIENT(L48,10000)-31))+MOD(QUOTIENT(L48,100),100)+MOD(L48,100)-1</f>
        <v>21</v>
      </c>
      <c r="N48" s="1">
        <f>3100+(100*QUOTIENT(M48-1,12))+MOD(M48-1,12)+1</f>
        <v>3209</v>
      </c>
      <c r="R48" s="7"/>
      <c r="S48" s="8"/>
      <c r="T48" s="8"/>
      <c r="U48" s="8"/>
      <c r="V48" s="8"/>
      <c r="W48" s="8"/>
      <c r="X48" s="50"/>
      <c r="Y48" s="8"/>
      <c r="Z48" s="8"/>
      <c r="AA48" s="8"/>
      <c r="AB48" s="8"/>
      <c r="AC48" s="8"/>
      <c r="AD48" s="8"/>
      <c r="AE48" s="8"/>
      <c r="AF48" s="8"/>
      <c r="AG48" s="9"/>
    </row>
    <row r="49" spans="1:33" ht="15">
      <c r="A49" s="175" t="str">
        <f t="shared" si="2"/>
        <v>GG066-Lorance-03</v>
      </c>
      <c r="B49" s="175" t="s">
        <v>1273</v>
      </c>
      <c r="C49" s="175" t="s">
        <v>2085</v>
      </c>
      <c r="D49" s="175" t="s">
        <v>1274</v>
      </c>
      <c r="E49" s="177" t="s">
        <v>1362</v>
      </c>
      <c r="F49" s="175"/>
      <c r="G49" s="175">
        <v>14506</v>
      </c>
      <c r="H49" s="175" t="s">
        <v>1358</v>
      </c>
      <c r="I49" s="175" t="s">
        <v>1099</v>
      </c>
      <c r="J49" s="176"/>
      <c r="K49" s="224">
        <v>310601</v>
      </c>
      <c r="L49" s="224">
        <v>320901</v>
      </c>
      <c r="M49" s="210">
        <f>(12*(QUOTIENT(L49,10000)-31))+MOD(QUOTIENT(L49,100),100)+MOD(L49,100)-1</f>
        <v>21</v>
      </c>
      <c r="N49" s="1">
        <f>3100+(100*QUOTIENT(M49-1,12))+MOD(M49-1,12)+1</f>
        <v>3209</v>
      </c>
      <c r="O49" s="178" t="s">
        <v>1363</v>
      </c>
      <c r="R49" s="22"/>
      <c r="S49" s="24"/>
      <c r="T49" s="24"/>
      <c r="U49" s="24"/>
      <c r="V49" s="24"/>
      <c r="W49" s="24"/>
      <c r="X49" s="93"/>
      <c r="Y49" s="24"/>
      <c r="Z49" s="24"/>
      <c r="AA49" s="24"/>
      <c r="AB49" s="24"/>
      <c r="AC49" s="24"/>
      <c r="AD49" s="24"/>
      <c r="AE49" s="24"/>
      <c r="AF49" s="24"/>
      <c r="AG49" s="23"/>
    </row>
    <row r="50" spans="1:44" ht="14.25">
      <c r="A50" s="1" t="str">
        <f t="shared" si="2"/>
        <v>GG007-Rittgers-02</v>
      </c>
      <c r="B50" s="1" t="s">
        <v>714</v>
      </c>
      <c r="C50" s="19" t="s">
        <v>2085</v>
      </c>
      <c r="D50" s="1" t="s">
        <v>715</v>
      </c>
      <c r="E50" s="2" t="s">
        <v>716</v>
      </c>
      <c r="G50" s="101">
        <v>16967</v>
      </c>
      <c r="H50" s="2" t="s">
        <v>102</v>
      </c>
      <c r="I50" s="40" t="s">
        <v>1098</v>
      </c>
      <c r="K50" s="127">
        <v>310601</v>
      </c>
      <c r="L50" s="210">
        <v>330801</v>
      </c>
      <c r="M50" s="210">
        <f>(12*(QUOTIENT(L50,10000)-31))+MOD(QUOTIENT(L50,100),100)+MOD(L50,100)-1</f>
        <v>32</v>
      </c>
      <c r="N50" s="1">
        <f>3100+(100*QUOTIENT(M50-1,12))+MOD(M50-1,12)+1</f>
        <v>3308</v>
      </c>
      <c r="R50" s="7" t="s">
        <v>717</v>
      </c>
      <c r="S50" s="8"/>
      <c r="T50" s="8"/>
      <c r="U50" s="8"/>
      <c r="V50" s="8"/>
      <c r="W50" s="8"/>
      <c r="X50" s="50"/>
      <c r="Y50" s="8"/>
      <c r="Z50" s="8"/>
      <c r="AA50" s="8"/>
      <c r="AB50" s="8"/>
      <c r="AC50" s="8"/>
      <c r="AD50" s="8"/>
      <c r="AE50" s="8"/>
      <c r="AF50" s="8"/>
      <c r="AG50" s="8"/>
      <c r="AH50" s="8"/>
      <c r="AI50" s="8"/>
      <c r="AJ50" s="54"/>
      <c r="AK50" s="8"/>
      <c r="AL50" s="8"/>
      <c r="AM50" s="8"/>
      <c r="AN50" s="8"/>
      <c r="AO50" s="8"/>
      <c r="AP50" s="8"/>
      <c r="AQ50" s="8"/>
      <c r="AR50" s="9"/>
    </row>
    <row r="51" spans="1:109" ht="14.25">
      <c r="A51" s="148" t="str">
        <f t="shared" si="2"/>
        <v>GG036-Carroll-07</v>
      </c>
      <c r="B51" s="148" t="s">
        <v>42</v>
      </c>
      <c r="C51" s="70" t="s">
        <v>2085</v>
      </c>
      <c r="D51" s="148" t="s">
        <v>532</v>
      </c>
      <c r="E51" s="149" t="s">
        <v>533</v>
      </c>
      <c r="F51" s="149"/>
      <c r="G51" s="150">
        <v>10700</v>
      </c>
      <c r="H51" s="149" t="s">
        <v>130</v>
      </c>
      <c r="I51" s="151" t="s">
        <v>1103</v>
      </c>
      <c r="K51">
        <v>310601</v>
      </c>
      <c r="L51" s="212">
        <v>340701</v>
      </c>
      <c r="M51" s="210">
        <f>(12*(QUOTIENT(L51,10000)-31))+MOD(QUOTIENT(L51,100),100)+MOD(L51,100)-1</f>
        <v>43</v>
      </c>
      <c r="N51" s="1">
        <f>3100+(100*QUOTIENT(M51-1,12))+MOD(M51-1,12)+1</f>
        <v>3407</v>
      </c>
      <c r="R51" s="22"/>
      <c r="S51" s="264"/>
      <c r="T51" s="264"/>
      <c r="U51" s="264"/>
      <c r="V51" s="264"/>
      <c r="W51" s="264"/>
      <c r="X51" s="56"/>
      <c r="Y51" s="264"/>
      <c r="Z51" s="264"/>
      <c r="AA51" s="264"/>
      <c r="AB51" s="264"/>
      <c r="AC51" s="264"/>
      <c r="AD51" s="264"/>
      <c r="AE51" s="264"/>
      <c r="AF51" s="264"/>
      <c r="AG51" s="264"/>
      <c r="AH51" s="264"/>
      <c r="AI51" s="264"/>
      <c r="AJ51" s="56"/>
      <c r="AK51" s="264"/>
      <c r="AL51" s="264"/>
      <c r="AM51" s="264"/>
      <c r="AN51" s="264"/>
      <c r="AO51" s="264"/>
      <c r="AP51" s="264"/>
      <c r="AQ51" s="264"/>
      <c r="AR51" s="264"/>
      <c r="AS51" s="264"/>
      <c r="AT51" s="264"/>
      <c r="AU51" s="264"/>
      <c r="AV51" s="56"/>
      <c r="AW51" s="264"/>
      <c r="AX51" s="264"/>
      <c r="AY51" s="264"/>
      <c r="AZ51" s="264"/>
      <c r="BA51" s="264"/>
      <c r="BB51" s="264"/>
      <c r="BC51" s="23"/>
      <c r="BH51" s="52"/>
      <c r="BT51" s="52"/>
      <c r="CF51" s="52"/>
      <c r="CS51" s="122"/>
      <c r="DE51" s="122"/>
    </row>
    <row r="52" spans="1:75" ht="15">
      <c r="A52" s="175" t="str">
        <f>H52&amp;"-"&amp;B52&amp;"-"&amp;I52</f>
        <v>RofP007-Goodlett-00</v>
      </c>
      <c r="B52" s="177" t="s">
        <v>701</v>
      </c>
      <c r="C52" s="177" t="s">
        <v>2185</v>
      </c>
      <c r="D52" s="177" t="s">
        <v>1745</v>
      </c>
      <c r="E52" s="177" t="s">
        <v>1746</v>
      </c>
      <c r="F52" s="177" t="s">
        <v>17</v>
      </c>
      <c r="G52" s="176"/>
      <c r="H52" s="177" t="s">
        <v>1747</v>
      </c>
      <c r="I52" s="177" t="str">
        <f>TEXT(0,"00")</f>
        <v>00</v>
      </c>
      <c r="J52" s="176"/>
      <c r="K52" s="234">
        <v>310601</v>
      </c>
      <c r="L52" s="223">
        <v>360301</v>
      </c>
      <c r="M52" s="210">
        <f>(12*(QUOTIENT(L52,10000)-31))+MOD(QUOTIENT(L52,100),100)+MOD(L52,100)-1</f>
        <v>63</v>
      </c>
      <c r="N52" s="1">
        <f>3100+(100*QUOTIENT(M52-1,12))+MOD(M52-1,12)+1</f>
        <v>3603</v>
      </c>
      <c r="R52" s="22"/>
      <c r="S52" s="24"/>
      <c r="T52" s="24"/>
      <c r="U52" s="24"/>
      <c r="V52" s="24"/>
      <c r="W52" s="24"/>
      <c r="X52" s="93"/>
      <c r="Y52" s="24"/>
      <c r="Z52" s="24"/>
      <c r="AA52" s="24"/>
      <c r="AB52" s="24"/>
      <c r="AC52" s="24"/>
      <c r="AD52" s="24"/>
      <c r="AE52" s="24"/>
      <c r="AF52" s="24"/>
      <c r="AG52" s="24"/>
      <c r="AH52" s="24"/>
      <c r="AI52" s="24"/>
      <c r="AJ52" s="56"/>
      <c r="AK52" s="24"/>
      <c r="AL52" s="24"/>
      <c r="AM52" s="24"/>
      <c r="AN52" s="24"/>
      <c r="AO52" s="24"/>
      <c r="AP52" s="24"/>
      <c r="AQ52" s="24"/>
      <c r="AR52" s="24"/>
      <c r="AS52" s="24"/>
      <c r="AT52" s="24"/>
      <c r="AU52" s="24"/>
      <c r="AV52" s="56"/>
      <c r="AW52" s="24"/>
      <c r="AX52" s="24"/>
      <c r="AY52" s="24"/>
      <c r="AZ52" s="24"/>
      <c r="BA52" s="24"/>
      <c r="BB52" s="24"/>
      <c r="BC52" s="24"/>
      <c r="BD52" s="24"/>
      <c r="BE52" s="24"/>
      <c r="BF52" s="24"/>
      <c r="BG52" s="24"/>
      <c r="BH52" s="56"/>
      <c r="BI52" s="24"/>
      <c r="BJ52" s="24"/>
      <c r="BK52" s="24"/>
      <c r="BL52" s="24"/>
      <c r="BM52" s="24"/>
      <c r="BN52" s="24"/>
      <c r="BO52" s="24"/>
      <c r="BP52" s="24"/>
      <c r="BQ52" s="24"/>
      <c r="BR52" s="24"/>
      <c r="BS52" s="24"/>
      <c r="BT52" s="56"/>
      <c r="BU52" s="24"/>
      <c r="BV52" s="24"/>
      <c r="BW52" s="23"/>
    </row>
    <row r="53" spans="1:20" ht="14.25">
      <c r="A53" s="165" t="str">
        <f aca="true" t="shared" si="3" ref="A53:A64">TRIM(H53)&amp;"-"&amp;B53&amp;"-"&amp;I53</f>
        <v>BRF01-Donahue-11</v>
      </c>
      <c r="B53" s="1" t="s">
        <v>691</v>
      </c>
      <c r="C53" s="19" t="s">
        <v>2183</v>
      </c>
      <c r="D53" s="1" t="s">
        <v>692</v>
      </c>
      <c r="E53" s="2" t="s">
        <v>693</v>
      </c>
      <c r="G53" s="101">
        <v>8000</v>
      </c>
      <c r="H53" s="2" t="s">
        <v>2150</v>
      </c>
      <c r="I53" s="40" t="s">
        <v>1107</v>
      </c>
      <c r="K53" s="127">
        <v>310603</v>
      </c>
      <c r="L53" s="210">
        <v>310603</v>
      </c>
      <c r="M53" s="210">
        <f>(12*(QUOTIENT(L53,10000)-31))+MOD(QUOTIENT(L53,100),100)+MOD(L53,100)-1</f>
        <v>8</v>
      </c>
      <c r="N53" s="1">
        <f>3100+(100*QUOTIENT(M53-1,12))+MOD(M53-1,12)+1</f>
        <v>3108</v>
      </c>
      <c r="R53" s="78"/>
      <c r="S53" s="78"/>
      <c r="T53" s="78"/>
    </row>
    <row r="54" spans="1:23" ht="14.25">
      <c r="A54" s="1" t="str">
        <f t="shared" si="3"/>
        <v>GG004-Bergstralh-03</v>
      </c>
      <c r="B54" s="1" t="s">
        <v>687</v>
      </c>
      <c r="C54" s="19" t="s">
        <v>2085</v>
      </c>
      <c r="D54" s="1" t="s">
        <v>688</v>
      </c>
      <c r="E54" s="2" t="s">
        <v>689</v>
      </c>
      <c r="G54" s="101">
        <v>4753</v>
      </c>
      <c r="H54" s="2" t="s">
        <v>98</v>
      </c>
      <c r="I54" s="40" t="s">
        <v>1099</v>
      </c>
      <c r="J54" s="20" t="s">
        <v>2191</v>
      </c>
      <c r="K54" s="127">
        <v>310603</v>
      </c>
      <c r="L54" s="210">
        <v>310603</v>
      </c>
      <c r="M54" s="210">
        <f>(12*(QUOTIENT(L54,10000)-31))+MOD(QUOTIENT(L54,100),100)+MOD(L54,100)-1</f>
        <v>8</v>
      </c>
      <c r="N54" s="1">
        <f>3100+(100*QUOTIENT(M54-1,12))+MOD(M54-1,12)+1</f>
        <v>3108</v>
      </c>
      <c r="R54" s="78"/>
      <c r="S54" s="78"/>
      <c r="T54" s="78"/>
      <c r="U54" s="11"/>
      <c r="V54" s="11"/>
      <c r="W54" s="11"/>
    </row>
    <row r="55" spans="1:62" ht="14.25">
      <c r="A55" s="1" t="str">
        <f t="shared" si="3"/>
        <v>GG006-Offord-10</v>
      </c>
      <c r="B55" s="1" t="s">
        <v>709</v>
      </c>
      <c r="C55" s="19" t="s">
        <v>2085</v>
      </c>
      <c r="D55" s="1" t="s">
        <v>710</v>
      </c>
      <c r="E55" s="20" t="s">
        <v>305</v>
      </c>
      <c r="F55" s="20"/>
      <c r="G55" s="101">
        <v>11800</v>
      </c>
      <c r="H55" s="2" t="s">
        <v>100</v>
      </c>
      <c r="I55" s="40" t="s">
        <v>1106</v>
      </c>
      <c r="J55" s="20" t="s">
        <v>16</v>
      </c>
      <c r="K55" s="127">
        <v>310603</v>
      </c>
      <c r="L55" s="210">
        <v>310603</v>
      </c>
      <c r="M55" s="210">
        <f>(12*(QUOTIENT(L55,10000)-31))+MOD(QUOTIENT(L55,100),100)+MOD(L55,100)-1</f>
        <v>8</v>
      </c>
      <c r="N55" s="1">
        <f>3100+(100*QUOTIENT(M55-1,12))+MOD(M55-1,12)+1</f>
        <v>3108</v>
      </c>
      <c r="R55" s="43"/>
      <c r="S55" s="43"/>
      <c r="T55" s="43"/>
      <c r="U55" s="11"/>
      <c r="V55" s="11"/>
      <c r="W55" s="11"/>
      <c r="X55" s="51"/>
      <c r="Y55" s="11"/>
      <c r="Z55" s="11"/>
      <c r="AA55" s="11"/>
      <c r="AB55" s="11"/>
      <c r="AC55" s="11"/>
      <c r="AD55" s="11"/>
      <c r="AE55" s="11"/>
      <c r="AF55" s="11"/>
      <c r="BJ55" s="52"/>
    </row>
    <row r="56" spans="1:32" ht="14.25">
      <c r="A56" s="1" t="str">
        <f t="shared" si="3"/>
        <v>GG006-Offord-11</v>
      </c>
      <c r="B56" s="1" t="s">
        <v>709</v>
      </c>
      <c r="C56" s="70" t="s">
        <v>2085</v>
      </c>
      <c r="D56" s="1" t="s">
        <v>710</v>
      </c>
      <c r="E56" s="20" t="s">
        <v>306</v>
      </c>
      <c r="F56" s="20"/>
      <c r="H56" s="20" t="s">
        <v>100</v>
      </c>
      <c r="I56" s="40" t="s">
        <v>1107</v>
      </c>
      <c r="J56" s="20" t="s">
        <v>16</v>
      </c>
      <c r="K56" s="127">
        <v>310603</v>
      </c>
      <c r="L56" s="210">
        <v>310603</v>
      </c>
      <c r="M56" s="210">
        <f>(12*(QUOTIENT(L56,10000)-31))+MOD(QUOTIENT(L56,100),100)+MOD(L56,100)-1</f>
        <v>8</v>
      </c>
      <c r="N56" s="1">
        <f>3100+(100*QUOTIENT(M56-1,12))+MOD(M56-1,12)+1</f>
        <v>3108</v>
      </c>
      <c r="R56" s="43"/>
      <c r="S56" s="43"/>
      <c r="T56" s="43"/>
      <c r="U56" s="11"/>
      <c r="V56" s="11"/>
      <c r="W56" s="11"/>
      <c r="X56" s="51"/>
      <c r="Y56" s="11"/>
      <c r="Z56" s="11"/>
      <c r="AA56" s="11"/>
      <c r="AB56" s="11"/>
      <c r="AC56" s="11"/>
      <c r="AD56" s="11"/>
      <c r="AE56" s="11"/>
      <c r="AF56" s="11"/>
    </row>
    <row r="57" spans="1:84" ht="14.25">
      <c r="A57" s="11" t="str">
        <f t="shared" si="3"/>
        <v>GG030-Howard-04</v>
      </c>
      <c r="B57" s="70" t="s">
        <v>898</v>
      </c>
      <c r="C57" s="70" t="s">
        <v>2085</v>
      </c>
      <c r="D57" s="70" t="s">
        <v>899</v>
      </c>
      <c r="E57" s="20" t="s">
        <v>456</v>
      </c>
      <c r="F57" s="20"/>
      <c r="G57" s="103">
        <v>10767</v>
      </c>
      <c r="H57" s="20" t="s">
        <v>124</v>
      </c>
      <c r="I57" s="40" t="s">
        <v>1100</v>
      </c>
      <c r="K57" s="127">
        <v>310603</v>
      </c>
      <c r="L57" s="215">
        <v>350801</v>
      </c>
      <c r="M57" s="210">
        <f>(12*(QUOTIENT(L57,10000)-31))+MOD(QUOTIENT(L57,100),100)+MOD(L57,100)-1</f>
        <v>56</v>
      </c>
      <c r="N57" s="1">
        <f>3100+(100*QUOTIENT(M57-1,12))+MOD(M57-1,12)+1</f>
        <v>3508</v>
      </c>
      <c r="R57" s="35"/>
      <c r="S57" s="35"/>
      <c r="T57" s="35"/>
      <c r="U57" s="24"/>
      <c r="V57" s="24"/>
      <c r="W57" s="24"/>
      <c r="X57" s="93"/>
      <c r="Y57" s="24"/>
      <c r="Z57" s="24"/>
      <c r="AA57" s="24"/>
      <c r="AB57" s="24"/>
      <c r="AC57" s="24"/>
      <c r="AD57" s="24"/>
      <c r="AE57" s="24"/>
      <c r="AF57" s="24"/>
      <c r="AG57" s="24"/>
      <c r="AH57" s="24"/>
      <c r="AI57" s="24"/>
      <c r="AJ57" s="56"/>
      <c r="AK57" s="24"/>
      <c r="AL57" s="24"/>
      <c r="AM57" s="24"/>
      <c r="AN57" s="24"/>
      <c r="AO57" s="24"/>
      <c r="AP57" s="24"/>
      <c r="AQ57" s="24"/>
      <c r="AR57" s="24"/>
      <c r="AS57" s="24"/>
      <c r="AT57" s="24"/>
      <c r="AU57" s="24"/>
      <c r="AV57" s="56"/>
      <c r="AW57" s="24"/>
      <c r="AX57" s="24"/>
      <c r="AY57" s="24"/>
      <c r="AZ57" s="24"/>
      <c r="BA57" s="24"/>
      <c r="BB57" s="24"/>
      <c r="BC57" s="24"/>
      <c r="BD57" s="24"/>
      <c r="BE57" s="24"/>
      <c r="BF57" s="24"/>
      <c r="BG57" s="24"/>
      <c r="BH57" s="56"/>
      <c r="BI57" s="24"/>
      <c r="BJ57" s="24"/>
      <c r="BK57" s="24"/>
      <c r="BL57" s="24"/>
      <c r="BM57" s="24"/>
      <c r="BN57" s="24"/>
      <c r="BO57" s="24"/>
      <c r="BP57" s="23"/>
      <c r="BQ57" s="70"/>
      <c r="BR57" s="11"/>
      <c r="BS57" s="11"/>
      <c r="BU57" s="11"/>
      <c r="BV57" s="11"/>
      <c r="BW57" s="11"/>
      <c r="BX57" s="11"/>
      <c r="BY57" s="11"/>
      <c r="BZ57" s="11"/>
      <c r="CA57" s="11"/>
      <c r="CB57" s="11"/>
      <c r="CC57" s="11"/>
      <c r="CD57" s="11"/>
      <c r="CE57" s="11"/>
      <c r="CF57" s="58"/>
    </row>
    <row r="58" spans="1:71" ht="14.25">
      <c r="A58" s="1" t="str">
        <f t="shared" si="3"/>
        <v>GG014-JonesD-12</v>
      </c>
      <c r="B58" s="19" t="s">
        <v>681</v>
      </c>
      <c r="C58" s="19" t="s">
        <v>2085</v>
      </c>
      <c r="D58" s="19" t="s">
        <v>2122</v>
      </c>
      <c r="E58" s="20" t="s">
        <v>48</v>
      </c>
      <c r="F58" s="20"/>
      <c r="G58" s="103">
        <v>13100</v>
      </c>
      <c r="H58" s="20" t="s">
        <v>108</v>
      </c>
      <c r="I58" s="40" t="s">
        <v>1108</v>
      </c>
      <c r="J58" s="173" t="s">
        <v>21</v>
      </c>
      <c r="K58" s="127">
        <v>310701</v>
      </c>
      <c r="L58" s="210">
        <v>310901</v>
      </c>
      <c r="M58" s="210">
        <f>(12*(QUOTIENT(L58,10000)-31))+MOD(QUOTIENT(L58,100),100)+MOD(L58,100)-1</f>
        <v>9</v>
      </c>
      <c r="N58" s="1">
        <f>INT(L58/100)+(100*INT((MOD(L58,100)-1)/12))+MOD(MOD(L58,100)-1,12)</f>
        <v>3109</v>
      </c>
      <c r="S58" s="22"/>
      <c r="T58" s="24"/>
      <c r="U58" s="24"/>
      <c r="V58" s="23"/>
      <c r="W58" s="11"/>
      <c r="X58" s="51"/>
      <c r="Y58" s="11"/>
      <c r="Z58" s="11"/>
      <c r="AA58" s="11"/>
      <c r="BC58" s="11"/>
      <c r="BD58" s="11"/>
      <c r="BQ58" s="70"/>
      <c r="BR58" s="11"/>
      <c r="BS58" s="11"/>
    </row>
    <row r="59" spans="1:35" ht="14.25">
      <c r="A59" s="1" t="str">
        <f t="shared" si="3"/>
        <v>GG008-Mackey-14</v>
      </c>
      <c r="B59" s="19" t="s">
        <v>670</v>
      </c>
      <c r="C59" s="19" t="s">
        <v>2085</v>
      </c>
      <c r="D59" s="19" t="s">
        <v>671</v>
      </c>
      <c r="E59" s="20" t="s">
        <v>1035</v>
      </c>
      <c r="F59" s="20"/>
      <c r="G59" s="103">
        <v>6099</v>
      </c>
      <c r="H59" s="20" t="s">
        <v>103</v>
      </c>
      <c r="I59" s="40" t="s">
        <v>1110</v>
      </c>
      <c r="J59" s="20" t="s">
        <v>31</v>
      </c>
      <c r="K59" s="127">
        <v>310701</v>
      </c>
      <c r="L59" s="210">
        <v>320801</v>
      </c>
      <c r="M59" s="210">
        <f>(12*(QUOTIENT(L59,10000)-31))+MOD(QUOTIENT(L59,100),100)+MOD(L59,100)-1</f>
        <v>20</v>
      </c>
      <c r="N59" s="1">
        <f>3100+(100*QUOTIENT(M59-1,12))+MOD(M59-1,12)+1</f>
        <v>3208</v>
      </c>
      <c r="S59" s="22"/>
      <c r="T59" s="8"/>
      <c r="U59" s="8"/>
      <c r="V59" s="8"/>
      <c r="W59" s="8"/>
      <c r="X59" s="50"/>
      <c r="Y59" s="8"/>
      <c r="Z59" s="8"/>
      <c r="AA59" s="8"/>
      <c r="AB59" s="8"/>
      <c r="AC59" s="8"/>
      <c r="AD59" s="8"/>
      <c r="AE59" s="8"/>
      <c r="AF59" s="9"/>
      <c r="AG59" s="11"/>
      <c r="AH59" s="11"/>
      <c r="AI59" s="11"/>
    </row>
    <row r="60" spans="1:38" ht="14.25">
      <c r="A60" s="37" t="str">
        <f t="shared" si="3"/>
        <v>RPG-Zeek-01</v>
      </c>
      <c r="B60" s="1" t="s">
        <v>694</v>
      </c>
      <c r="C60" s="19" t="s">
        <v>697</v>
      </c>
      <c r="D60" s="1" t="s">
        <v>695</v>
      </c>
      <c r="E60" s="2" t="s">
        <v>696</v>
      </c>
      <c r="G60" s="101">
        <v>7836</v>
      </c>
      <c r="H60" s="20" t="s">
        <v>697</v>
      </c>
      <c r="I60" s="40" t="s">
        <v>1097</v>
      </c>
      <c r="K60" s="127">
        <v>310701</v>
      </c>
      <c r="L60" s="210">
        <v>321103</v>
      </c>
      <c r="M60" s="210">
        <f>(12*(QUOTIENT(L60,10000)-31))+MOD(QUOTIENT(L60,100),100)+MOD(L60,100)-1</f>
        <v>25</v>
      </c>
      <c r="N60" s="1">
        <f>3100+(100*QUOTIENT(M60-1,12))+MOD(M60-1,12)+1</f>
        <v>3301</v>
      </c>
      <c r="R60" s="11"/>
      <c r="S60" s="22"/>
      <c r="T60" s="24"/>
      <c r="U60" s="24"/>
      <c r="V60" s="24"/>
      <c r="W60" s="24"/>
      <c r="X60" s="93"/>
      <c r="Y60" s="24"/>
      <c r="Z60" s="24"/>
      <c r="AA60" s="24"/>
      <c r="AB60" s="24"/>
      <c r="AC60" s="24"/>
      <c r="AD60" s="24"/>
      <c r="AE60" s="24"/>
      <c r="AF60" s="24"/>
      <c r="AG60" s="24"/>
      <c r="AH60" s="24"/>
      <c r="AI60" s="24"/>
      <c r="AJ60" s="98"/>
      <c r="AK60" s="36"/>
      <c r="AL60" s="36"/>
    </row>
    <row r="61" spans="1:71" ht="14.25">
      <c r="A61" s="1" t="str">
        <f t="shared" si="3"/>
        <v>GG011-Huff-10</v>
      </c>
      <c r="B61" s="19" t="s">
        <v>673</v>
      </c>
      <c r="C61" s="19" t="s">
        <v>2085</v>
      </c>
      <c r="D61" s="19" t="s">
        <v>950</v>
      </c>
      <c r="E61" s="20" t="s">
        <v>2082</v>
      </c>
      <c r="F61" s="20"/>
      <c r="G61" s="103">
        <v>11741</v>
      </c>
      <c r="H61" s="20" t="s">
        <v>105</v>
      </c>
      <c r="I61" s="40" t="s">
        <v>1106</v>
      </c>
      <c r="J61" s="20" t="s">
        <v>2192</v>
      </c>
      <c r="K61" s="127">
        <v>310702</v>
      </c>
      <c r="L61" s="210">
        <v>330603</v>
      </c>
      <c r="M61" s="210">
        <f>(12*(QUOTIENT(L61,10000)-31))+MOD(QUOTIENT(L61,100),100)+MOD(L61,100)-1</f>
        <v>32</v>
      </c>
      <c r="N61" s="1">
        <f>INT(L61/100)+(100*INT((MOD(L61,100)-1)/12))+MOD(MOD(L61,100)-1,12)</f>
        <v>3308</v>
      </c>
      <c r="S61" s="35"/>
      <c r="T61" s="35"/>
      <c r="U61" s="24"/>
      <c r="V61" s="24"/>
      <c r="W61" s="24"/>
      <c r="X61" s="93"/>
      <c r="Y61" s="24"/>
      <c r="Z61" s="24"/>
      <c r="AA61" s="24"/>
      <c r="AB61" s="24"/>
      <c r="AC61" s="24"/>
      <c r="AD61" s="36"/>
      <c r="AE61" s="36"/>
      <c r="AF61" s="36"/>
      <c r="BQ61" s="70"/>
      <c r="BR61" s="11"/>
      <c r="BS61" s="11"/>
    </row>
    <row r="62" spans="1:34" ht="14.25">
      <c r="A62" s="165" t="str">
        <f t="shared" si="3"/>
        <v>BRF01-DeMarce-05</v>
      </c>
      <c r="B62" s="1" t="s">
        <v>718</v>
      </c>
      <c r="C62" s="19" t="s">
        <v>2183</v>
      </c>
      <c r="D62" s="1" t="s">
        <v>719</v>
      </c>
      <c r="E62" s="15" t="s">
        <v>720</v>
      </c>
      <c r="F62" s="15"/>
      <c r="G62" s="104">
        <v>10000</v>
      </c>
      <c r="H62" s="2" t="s">
        <v>2150</v>
      </c>
      <c r="I62" s="40" t="s">
        <v>1101</v>
      </c>
      <c r="K62" s="127">
        <v>310801</v>
      </c>
      <c r="L62" s="210">
        <v>321001</v>
      </c>
      <c r="M62" s="210">
        <f>(12*(QUOTIENT(L62,10000)-31))+MOD(QUOTIENT(L62,100),100)+MOD(L62,100)-1</f>
        <v>22</v>
      </c>
      <c r="N62" s="1">
        <f>3100+(100*QUOTIENT(M62-1,12))+MOD(M62-1,12)+1</f>
        <v>3210</v>
      </c>
      <c r="S62" s="11"/>
      <c r="T62" s="118"/>
      <c r="U62" s="8"/>
      <c r="V62" s="8"/>
      <c r="W62" s="8"/>
      <c r="X62" s="50"/>
      <c r="Y62" s="8"/>
      <c r="Z62" s="8"/>
      <c r="AA62" s="8"/>
      <c r="AB62" s="8"/>
      <c r="AC62" s="8"/>
      <c r="AD62" s="8"/>
      <c r="AE62" s="8"/>
      <c r="AF62" s="8"/>
      <c r="AG62" s="8"/>
      <c r="AH62" s="9"/>
    </row>
    <row r="63" spans="1:23" ht="14.25">
      <c r="A63" s="1" t="str">
        <f t="shared" si="3"/>
        <v>GG004-Robinson-05</v>
      </c>
      <c r="B63" s="1" t="s">
        <v>721</v>
      </c>
      <c r="C63" s="19" t="s">
        <v>2085</v>
      </c>
      <c r="D63" s="1" t="s">
        <v>722</v>
      </c>
      <c r="E63" s="2" t="s">
        <v>723</v>
      </c>
      <c r="G63" s="101">
        <v>3734</v>
      </c>
      <c r="H63" s="2" t="s">
        <v>98</v>
      </c>
      <c r="I63" s="40" t="s">
        <v>1101</v>
      </c>
      <c r="J63" s="20" t="s">
        <v>2191</v>
      </c>
      <c r="K63" s="127">
        <v>310901</v>
      </c>
      <c r="L63" s="210">
        <v>310901</v>
      </c>
      <c r="M63" s="210">
        <f>(12*(QUOTIENT(L63,10000)-31))+MOD(QUOTIENT(L63,100),100)+MOD(L63,100)-1</f>
        <v>9</v>
      </c>
      <c r="N63" s="1">
        <f>3100+(100*QUOTIENT(M63-1,12))+MOD(M63-1,12)+1</f>
        <v>3109</v>
      </c>
      <c r="U63" s="78" t="s">
        <v>724</v>
      </c>
      <c r="V63" s="11"/>
      <c r="W63" s="11"/>
    </row>
    <row r="64" spans="1:85" ht="14.25">
      <c r="A64" s="1" t="str">
        <f t="shared" si="3"/>
        <v>GG019-Hughes-08</v>
      </c>
      <c r="B64" s="19" t="s">
        <v>728</v>
      </c>
      <c r="C64" s="19" t="s">
        <v>2085</v>
      </c>
      <c r="D64" s="19" t="s">
        <v>729</v>
      </c>
      <c r="E64" s="20" t="s">
        <v>251</v>
      </c>
      <c r="F64" s="20"/>
      <c r="G64" s="103">
        <v>8821</v>
      </c>
      <c r="H64" s="20" t="s">
        <v>113</v>
      </c>
      <c r="I64" s="40" t="s">
        <v>1104</v>
      </c>
      <c r="J64" s="173" t="s">
        <v>25</v>
      </c>
      <c r="K64" s="127">
        <v>310901</v>
      </c>
      <c r="L64" s="210">
        <v>320901</v>
      </c>
      <c r="M64" s="210">
        <f>(12*(QUOTIENT(L64,10000)-31))+MOD(QUOTIENT(L64,100),100)+MOD(L64,100)-1</f>
        <v>21</v>
      </c>
      <c r="N64" s="1">
        <f>INT(L64/100)+(100*INT((MOD(L64,100)-1)/12))+MOD(MOD(L64,100)-1,12)</f>
        <v>3209</v>
      </c>
      <c r="U64" s="22"/>
      <c r="V64" s="24"/>
      <c r="W64" s="24"/>
      <c r="X64" s="93"/>
      <c r="Y64" s="24"/>
      <c r="Z64" s="24"/>
      <c r="AA64" s="24"/>
      <c r="AB64" s="24"/>
      <c r="AC64" s="24"/>
      <c r="AD64" s="24"/>
      <c r="AE64" s="24"/>
      <c r="AF64" s="24"/>
      <c r="AG64" s="23"/>
      <c r="BC64" s="11"/>
      <c r="BD64" s="11"/>
      <c r="BQ64" s="70"/>
      <c r="BR64" s="11"/>
      <c r="BS64" s="11"/>
      <c r="BT64" s="58"/>
      <c r="BU64" s="11"/>
      <c r="BV64" s="11"/>
      <c r="BW64" s="11"/>
      <c r="BX64" s="11"/>
      <c r="BY64" s="11"/>
      <c r="BZ64" s="11"/>
      <c r="CA64" s="11"/>
      <c r="CB64" s="11"/>
      <c r="CC64" s="11"/>
      <c r="CD64" s="11"/>
      <c r="CE64" s="11"/>
      <c r="CF64" s="58"/>
      <c r="CG64" s="11"/>
    </row>
    <row r="65" spans="1:53" ht="15">
      <c r="A65" s="175" t="str">
        <f>H65&amp;"-"&amp;B65&amp;"-"&amp;I65</f>
        <v>RofP006-Hughes-00</v>
      </c>
      <c r="B65" s="177" t="s">
        <v>728</v>
      </c>
      <c r="C65" s="177" t="s">
        <v>2185</v>
      </c>
      <c r="D65" s="177" t="s">
        <v>729</v>
      </c>
      <c r="E65" s="177" t="s">
        <v>1742</v>
      </c>
      <c r="F65" s="177" t="s">
        <v>25</v>
      </c>
      <c r="G65" s="176"/>
      <c r="H65" s="177" t="s">
        <v>1743</v>
      </c>
      <c r="I65" s="177" t="str">
        <f>TEXT(0,"00")</f>
        <v>00</v>
      </c>
      <c r="J65" s="176"/>
      <c r="K65" s="235">
        <v>310901</v>
      </c>
      <c r="L65" s="223">
        <v>340501</v>
      </c>
      <c r="M65" s="210">
        <f>(12*(QUOTIENT(L65,10000)-31))+MOD(QUOTIENT(L65,100),100)+MOD(L65,100)-1</f>
        <v>41</v>
      </c>
      <c r="N65" s="1">
        <f>3100+(100*QUOTIENT(M65-1,12))+MOD(M65-1,12)+1</f>
        <v>3405</v>
      </c>
      <c r="O65" s="177" t="s">
        <v>1744</v>
      </c>
      <c r="U65" s="22"/>
      <c r="V65" s="24"/>
      <c r="W65" s="24"/>
      <c r="X65" s="93"/>
      <c r="Y65" s="24"/>
      <c r="Z65" s="24"/>
      <c r="AA65" s="24"/>
      <c r="AB65" s="24"/>
      <c r="AC65" s="24"/>
      <c r="AD65" s="24"/>
      <c r="AE65" s="24"/>
      <c r="AF65" s="24"/>
      <c r="AG65" s="24"/>
      <c r="AH65" s="24"/>
      <c r="AI65" s="24"/>
      <c r="AJ65" s="56"/>
      <c r="AK65" s="24"/>
      <c r="AL65" s="24"/>
      <c r="AM65" s="24"/>
      <c r="AN65" s="24"/>
      <c r="AO65" s="24"/>
      <c r="AP65" s="24"/>
      <c r="AQ65" s="24"/>
      <c r="AR65" s="24"/>
      <c r="AS65" s="24"/>
      <c r="AT65" s="24"/>
      <c r="AU65" s="24"/>
      <c r="AV65" s="56"/>
      <c r="AW65" s="24"/>
      <c r="AX65" s="24"/>
      <c r="AY65" s="24"/>
      <c r="AZ65" s="24"/>
      <c r="BA65" s="23"/>
    </row>
    <row r="66" spans="1:34" ht="14.25">
      <c r="A66" s="165" t="str">
        <f aca="true" t="shared" si="4" ref="A66:A72">TRIM(H66)&amp;"-"&amp;B66&amp;"-"&amp;I66</f>
        <v>RAM-Flint-03</v>
      </c>
      <c r="B66" s="4" t="s">
        <v>679</v>
      </c>
      <c r="C66" s="19" t="s">
        <v>2183</v>
      </c>
      <c r="D66" s="19" t="s">
        <v>680</v>
      </c>
      <c r="E66" s="20" t="s">
        <v>940</v>
      </c>
      <c r="F66" s="20"/>
      <c r="G66" s="103">
        <v>668</v>
      </c>
      <c r="H66" s="20" t="s">
        <v>1018</v>
      </c>
      <c r="I66" s="40" t="s">
        <v>1099</v>
      </c>
      <c r="K66" s="127">
        <v>310903</v>
      </c>
      <c r="L66" s="210">
        <v>310903</v>
      </c>
      <c r="M66" s="210">
        <f>(12*(QUOTIENT(L66,10000)-31))+MOD(QUOTIENT(L66,100),100)+MOD(L66,100)-1</f>
        <v>11</v>
      </c>
      <c r="N66" s="1">
        <f>3100+(100*QUOTIENT(M66-1,12))+MOD(M66-1,12)+1</f>
        <v>3111</v>
      </c>
      <c r="R66" s="11"/>
      <c r="S66" s="11"/>
      <c r="T66" s="11"/>
      <c r="U66" s="79"/>
      <c r="V66" s="79"/>
      <c r="W66" s="79"/>
      <c r="X66" s="51"/>
      <c r="Y66" s="11"/>
      <c r="Z66" s="11"/>
      <c r="AA66" s="11"/>
      <c r="AB66" s="11"/>
      <c r="AC66" s="11"/>
      <c r="AD66" s="11"/>
      <c r="AE66" s="11"/>
      <c r="AF66" s="11"/>
      <c r="AG66" s="11"/>
      <c r="AH66" s="11"/>
    </row>
    <row r="67" spans="1:23" ht="14.25">
      <c r="A67" s="165" t="str">
        <f t="shared" si="4"/>
        <v>BRF01-Lackey-02</v>
      </c>
      <c r="B67" s="1" t="s">
        <v>725</v>
      </c>
      <c r="C67" s="19" t="s">
        <v>2183</v>
      </c>
      <c r="D67" s="1" t="s">
        <v>726</v>
      </c>
      <c r="E67" s="2" t="s">
        <v>727</v>
      </c>
      <c r="G67" s="101">
        <v>5500</v>
      </c>
      <c r="H67" s="2" t="s">
        <v>2150</v>
      </c>
      <c r="I67" s="40" t="s">
        <v>1098</v>
      </c>
      <c r="K67" s="127">
        <v>310903</v>
      </c>
      <c r="L67" s="210">
        <v>310903</v>
      </c>
      <c r="M67" s="210">
        <f>(12*(QUOTIENT(L67,10000)-31))+MOD(QUOTIENT(L67,100),100)+MOD(L67,100)-1</f>
        <v>11</v>
      </c>
      <c r="N67" s="1">
        <f>3100+(100*QUOTIENT(M67-1,12))+MOD(M67-1,12)+1</f>
        <v>3111</v>
      </c>
      <c r="U67" s="78"/>
      <c r="V67" s="78"/>
      <c r="W67" s="78"/>
    </row>
    <row r="68" spans="1:29" ht="14.25">
      <c r="A68" s="165" t="str">
        <f t="shared" si="4"/>
        <v>BRF01-Freer-03</v>
      </c>
      <c r="B68" s="1" t="s">
        <v>731</v>
      </c>
      <c r="C68" s="19" t="s">
        <v>2183</v>
      </c>
      <c r="D68" s="1" t="s">
        <v>732</v>
      </c>
      <c r="E68" s="20" t="s">
        <v>994</v>
      </c>
      <c r="F68" s="20"/>
      <c r="G68" s="103">
        <v>10500</v>
      </c>
      <c r="H68" s="2" t="s">
        <v>2150</v>
      </c>
      <c r="I68" s="40" t="s">
        <v>1099</v>
      </c>
      <c r="K68" s="127">
        <v>310903</v>
      </c>
      <c r="L68" s="210">
        <v>320303</v>
      </c>
      <c r="M68" s="210">
        <f>(12*(QUOTIENT(L68,10000)-31))+MOD(QUOTIENT(L68,100),100)+MOD(L68,100)-1</f>
        <v>17</v>
      </c>
      <c r="N68" s="1">
        <f>3100+(100*QUOTIENT(M68-1,12))+MOD(M68-1,12)+1</f>
        <v>3205</v>
      </c>
      <c r="U68" s="13"/>
      <c r="V68" s="13"/>
      <c r="W68" s="13"/>
      <c r="AA68" s="12"/>
      <c r="AB68" s="12"/>
      <c r="AC68" s="12"/>
    </row>
    <row r="69" spans="1:29" ht="14.25">
      <c r="A69" s="1" t="str">
        <f t="shared" si="4"/>
        <v>GG003-Hughes-06</v>
      </c>
      <c r="B69" s="1" t="s">
        <v>728</v>
      </c>
      <c r="C69" s="19" t="s">
        <v>2085</v>
      </c>
      <c r="D69" s="1" t="s">
        <v>729</v>
      </c>
      <c r="E69" s="2" t="s">
        <v>730</v>
      </c>
      <c r="G69" s="101">
        <v>11194</v>
      </c>
      <c r="H69" s="2" t="s">
        <v>97</v>
      </c>
      <c r="I69" s="40" t="s">
        <v>1102</v>
      </c>
      <c r="J69" s="20" t="s">
        <v>2190</v>
      </c>
      <c r="K69" s="127">
        <v>310903</v>
      </c>
      <c r="L69" s="210">
        <v>320303</v>
      </c>
      <c r="M69" s="210">
        <f>(12*(QUOTIENT(L69,10000)-31))+MOD(QUOTIENT(L69,100),100)+MOD(L69,100)-1</f>
        <v>17</v>
      </c>
      <c r="N69" s="1">
        <f>3100+(100*QUOTIENT(M69-1,12))+MOD(M69-1,12)+1</f>
        <v>3205</v>
      </c>
      <c r="U69" s="13"/>
      <c r="V69" s="13"/>
      <c r="W69" s="13"/>
      <c r="X69" s="50"/>
      <c r="Y69" s="8"/>
      <c r="Z69" s="8"/>
      <c r="AA69" s="12"/>
      <c r="AB69" s="12"/>
      <c r="AC69" s="12"/>
    </row>
    <row r="70" spans="1:32" ht="14.25">
      <c r="A70" s="165" t="str">
        <f t="shared" si="4"/>
        <v>RAM-Huff-04</v>
      </c>
      <c r="B70" s="1" t="s">
        <v>733</v>
      </c>
      <c r="C70" s="19" t="s">
        <v>2183</v>
      </c>
      <c r="D70" s="1" t="s">
        <v>734</v>
      </c>
      <c r="E70" s="2" t="s">
        <v>735</v>
      </c>
      <c r="G70" s="101">
        <v>4560</v>
      </c>
      <c r="H70" s="2" t="s">
        <v>1018</v>
      </c>
      <c r="I70" s="40" t="s">
        <v>1100</v>
      </c>
      <c r="K70" s="127">
        <v>310903</v>
      </c>
      <c r="L70" s="210">
        <v>320603</v>
      </c>
      <c r="M70" s="210">
        <f>(12*(QUOTIENT(L70,10000)-31))+MOD(QUOTIENT(L70,100),100)+MOD(L70,100)-1</f>
        <v>20</v>
      </c>
      <c r="N70" s="1">
        <f>3100+(100*QUOTIENT(M70-1,12))+MOD(M70-1,12)+1</f>
        <v>3208</v>
      </c>
      <c r="U70" s="13"/>
      <c r="V70" s="13"/>
      <c r="W70" s="13"/>
      <c r="X70" s="50"/>
      <c r="Y70" s="8"/>
      <c r="Z70" s="8"/>
      <c r="AA70" s="8"/>
      <c r="AB70" s="8"/>
      <c r="AC70" s="8"/>
      <c r="AD70" s="12"/>
      <c r="AE70" s="12"/>
      <c r="AF70" s="12"/>
    </row>
    <row r="71" spans="1:53" ht="14.25">
      <c r="A71" s="165" t="str">
        <f t="shared" si="4"/>
        <v>RAM-Various-07</v>
      </c>
      <c r="B71" s="1" t="s">
        <v>736</v>
      </c>
      <c r="C71" s="19" t="s">
        <v>2183</v>
      </c>
      <c r="D71" s="1" t="s">
        <v>737</v>
      </c>
      <c r="E71" s="2" t="s">
        <v>738</v>
      </c>
      <c r="G71" s="101">
        <v>1813</v>
      </c>
      <c r="H71" s="2" t="s">
        <v>1018</v>
      </c>
      <c r="I71" s="40" t="s">
        <v>1103</v>
      </c>
      <c r="K71" s="127">
        <v>310903</v>
      </c>
      <c r="L71" s="210">
        <v>340303</v>
      </c>
      <c r="M71" s="210">
        <f>(12*(QUOTIENT(L71,10000)-31))+MOD(QUOTIENT(L71,100),100)+MOD(L71,100)-1</f>
        <v>41</v>
      </c>
      <c r="N71" s="1">
        <f>3100+(100*QUOTIENT(M71-1,12))+MOD(M71-1,12)+1</f>
        <v>3405</v>
      </c>
      <c r="U71" s="13"/>
      <c r="V71" s="13"/>
      <c r="W71" s="13"/>
      <c r="X71" s="50"/>
      <c r="Y71" s="8"/>
      <c r="Z71" s="8"/>
      <c r="AA71" s="8"/>
      <c r="AB71" s="8"/>
      <c r="AC71" s="8"/>
      <c r="AD71" s="8"/>
      <c r="AE71" s="8"/>
      <c r="AF71" s="8"/>
      <c r="AG71" s="8"/>
      <c r="AH71" s="8"/>
      <c r="AI71" s="8"/>
      <c r="AJ71" s="54"/>
      <c r="AK71" s="8"/>
      <c r="AL71" s="8"/>
      <c r="AM71" s="8"/>
      <c r="AN71" s="8"/>
      <c r="AO71" s="8"/>
      <c r="AP71" s="8"/>
      <c r="AQ71" s="8"/>
      <c r="AR71" s="8"/>
      <c r="AS71" s="8"/>
      <c r="AT71" s="8"/>
      <c r="AU71" s="8"/>
      <c r="AV71" s="54"/>
      <c r="AW71" s="8"/>
      <c r="AX71" s="8"/>
      <c r="AY71" s="12"/>
      <c r="AZ71" s="12"/>
      <c r="BA71" s="12"/>
    </row>
    <row r="72" spans="1:22" ht="15">
      <c r="A72" s="175" t="str">
        <f t="shared" si="4"/>
        <v>GG100-Kim-02</v>
      </c>
      <c r="B72" s="175" t="s">
        <v>1618</v>
      </c>
      <c r="C72" s="175" t="s">
        <v>2085</v>
      </c>
      <c r="D72" s="175" t="s">
        <v>1619</v>
      </c>
      <c r="E72" s="177" t="s">
        <v>1657</v>
      </c>
      <c r="F72" s="175"/>
      <c r="G72" s="175">
        <v>2673</v>
      </c>
      <c r="H72" s="175" t="s">
        <v>1655</v>
      </c>
      <c r="I72" s="175" t="s">
        <v>1098</v>
      </c>
      <c r="J72" s="176"/>
      <c r="K72" s="223">
        <v>311001</v>
      </c>
      <c r="L72" s="223">
        <v>311001</v>
      </c>
      <c r="M72" s="210">
        <f>(12*(QUOTIENT(L72,10000)-31))+MOD(QUOTIENT(L72,100),100)+MOD(L72,100)-1</f>
        <v>10</v>
      </c>
      <c r="N72" s="1">
        <f>3100+(100*QUOTIENT(M72-1,12))+MOD(M72-1,12)+1</f>
        <v>3110</v>
      </c>
      <c r="O72" s="176"/>
      <c r="V72" s="43"/>
    </row>
    <row r="73" spans="1:64" ht="14.25">
      <c r="A73" s="119" t="s">
        <v>1932</v>
      </c>
      <c r="B73" s="70" t="s">
        <v>679</v>
      </c>
      <c r="C73" s="19" t="s">
        <v>2187</v>
      </c>
      <c r="D73" s="70" t="s">
        <v>2068</v>
      </c>
      <c r="E73" s="20" t="s">
        <v>2069</v>
      </c>
      <c r="F73" s="20" t="s">
        <v>2161</v>
      </c>
      <c r="G73" s="101">
        <v>132000</v>
      </c>
      <c r="H73" s="2" t="str">
        <f>A73</f>
        <v>B36-KREMLIN</v>
      </c>
      <c r="I73" s="40" t="s">
        <v>1875</v>
      </c>
      <c r="K73" s="127">
        <v>311001</v>
      </c>
      <c r="L73" s="215">
        <v>360401</v>
      </c>
      <c r="M73" s="210">
        <f>(12*(QUOTIENT(L73,10000)-31))+MOD(QUOTIENT(L73,100),100)+MOD(L73,100)-1</f>
        <v>64</v>
      </c>
      <c r="N73" s="1">
        <f>3100+(100*QUOTIENT(M73-1,12))+MOD(M73-1,12)+1</f>
        <v>3604</v>
      </c>
      <c r="V73" s="22"/>
      <c r="W73" s="24"/>
      <c r="X73" s="93"/>
      <c r="Y73" s="24"/>
      <c r="Z73" s="24"/>
      <c r="AA73" s="24"/>
      <c r="AB73" s="24"/>
      <c r="AC73" s="24"/>
      <c r="AD73" s="24"/>
      <c r="AE73" s="24"/>
      <c r="AF73" s="24"/>
      <c r="AG73" s="24"/>
      <c r="AH73" s="24"/>
      <c r="AI73" s="24"/>
      <c r="AJ73" s="56"/>
      <c r="AK73" s="24"/>
      <c r="AL73" s="24"/>
      <c r="AM73" s="24"/>
      <c r="AN73" s="24"/>
      <c r="AO73" s="24"/>
      <c r="AP73" s="24"/>
      <c r="AQ73" s="24"/>
      <c r="AR73" s="24"/>
      <c r="AS73" s="24"/>
      <c r="AT73" s="24"/>
      <c r="AU73" s="24"/>
      <c r="AV73" s="56"/>
      <c r="AW73" s="24"/>
      <c r="AX73" s="24"/>
      <c r="AY73" s="24"/>
      <c r="AZ73" s="24"/>
      <c r="BA73" s="24"/>
      <c r="BB73" s="24"/>
      <c r="BC73" s="24"/>
      <c r="BD73" s="24"/>
      <c r="BE73" s="24"/>
      <c r="BF73" s="24"/>
      <c r="BG73" s="24"/>
      <c r="BH73" s="56"/>
      <c r="BI73" s="24"/>
      <c r="BJ73" s="24"/>
      <c r="BK73" s="24"/>
      <c r="BL73" s="23"/>
    </row>
    <row r="74" spans="1:23" ht="14.25">
      <c r="A74" s="1" t="str">
        <f aca="true" t="shared" si="5" ref="A74:A87">TRIM(H74)&amp;"-"&amp;B74&amp;"-"&amp;I74</f>
        <v>GG005-Bergstralh-06</v>
      </c>
      <c r="B74" s="1" t="s">
        <v>739</v>
      </c>
      <c r="C74" s="19" t="s">
        <v>2085</v>
      </c>
      <c r="D74" s="1" t="s">
        <v>740</v>
      </c>
      <c r="E74" s="20" t="s">
        <v>995</v>
      </c>
      <c r="F74" s="20"/>
      <c r="G74" s="103">
        <v>3407</v>
      </c>
      <c r="H74" s="2" t="s">
        <v>99</v>
      </c>
      <c r="I74" s="40" t="s">
        <v>1102</v>
      </c>
      <c r="K74" s="127">
        <v>311101</v>
      </c>
      <c r="L74" s="210">
        <v>311101</v>
      </c>
      <c r="M74" s="210">
        <f>(12*(QUOTIENT(L74,10000)-31))+MOD(QUOTIENT(L74,100),100)+MOD(L74,100)-1</f>
        <v>11</v>
      </c>
      <c r="N74" s="1">
        <f>3100+(100*QUOTIENT(M74-1,12))+MOD(M74-1,12)+1</f>
        <v>3111</v>
      </c>
      <c r="W74" s="78"/>
    </row>
    <row r="75" spans="1:29" ht="14.25">
      <c r="A75" s="165" t="str">
        <f t="shared" si="5"/>
        <v>BRF01-Pedersen-08</v>
      </c>
      <c r="B75" s="19" t="s">
        <v>953</v>
      </c>
      <c r="C75" s="19" t="s">
        <v>2183</v>
      </c>
      <c r="D75" s="19" t="s">
        <v>322</v>
      </c>
      <c r="E75" s="2" t="s">
        <v>748</v>
      </c>
      <c r="G75" s="101">
        <v>7000</v>
      </c>
      <c r="H75" s="2" t="s">
        <v>2150</v>
      </c>
      <c r="I75" s="40" t="s">
        <v>1104</v>
      </c>
      <c r="K75" s="127">
        <v>311101</v>
      </c>
      <c r="L75" s="210">
        <v>311201</v>
      </c>
      <c r="M75" s="210">
        <f>(12*(QUOTIENT(L75,10000)-31))+MOD(QUOTIENT(L75,100),100)+MOD(L75,100)-1</f>
        <v>12</v>
      </c>
      <c r="N75" s="1">
        <f>3100+(100*QUOTIENT(M75-1,12))+MOD(M75-1,12)+1</f>
        <v>3112</v>
      </c>
      <c r="W75" s="22"/>
      <c r="X75" s="136"/>
      <c r="Y75" s="11"/>
      <c r="Z75" s="11"/>
      <c r="AA75" s="11"/>
      <c r="AB75" s="11"/>
      <c r="AC75" s="11"/>
    </row>
    <row r="76" spans="1:24" ht="15">
      <c r="A76" s="175" t="str">
        <f t="shared" si="5"/>
        <v>GG096-Kim-03</v>
      </c>
      <c r="B76" s="175" t="s">
        <v>1618</v>
      </c>
      <c r="C76" s="175" t="s">
        <v>2085</v>
      </c>
      <c r="D76" s="175" t="s">
        <v>1619</v>
      </c>
      <c r="E76" s="177" t="s">
        <v>1624</v>
      </c>
      <c r="F76" s="177"/>
      <c r="G76" s="175">
        <v>9945</v>
      </c>
      <c r="H76" s="175" t="s">
        <v>1622</v>
      </c>
      <c r="I76" s="175" t="s">
        <v>1099</v>
      </c>
      <c r="J76" s="176"/>
      <c r="K76" s="223">
        <v>311101</v>
      </c>
      <c r="L76" s="223">
        <v>321201</v>
      </c>
      <c r="M76" s="210">
        <f>(12*(QUOTIENT(L76,10000)-31))+MOD(QUOTIENT(L76,100),100)+MOD(L76,100)-1</f>
        <v>24</v>
      </c>
      <c r="N76" s="1">
        <f>3100+(100*QUOTIENT(M76-1,12))+MOD(M76-1,12)+1</f>
        <v>3212</v>
      </c>
      <c r="O76" s="176"/>
      <c r="W76" s="22"/>
      <c r="X76" s="91"/>
    </row>
    <row r="77" spans="1:71" ht="14.25">
      <c r="A77" s="1" t="str">
        <f t="shared" si="5"/>
        <v>GG012-Offord-11</v>
      </c>
      <c r="B77" s="19" t="s">
        <v>709</v>
      </c>
      <c r="C77" s="19" t="s">
        <v>2085</v>
      </c>
      <c r="D77" s="19" t="s">
        <v>710</v>
      </c>
      <c r="E77" s="20" t="s">
        <v>2101</v>
      </c>
      <c r="F77" s="20"/>
      <c r="G77" s="103">
        <v>4002</v>
      </c>
      <c r="H77" s="20" t="s">
        <v>106</v>
      </c>
      <c r="I77" s="40" t="s">
        <v>1107</v>
      </c>
      <c r="K77" s="127">
        <v>311203</v>
      </c>
      <c r="L77" s="210">
        <v>331103</v>
      </c>
      <c r="M77" s="210">
        <f>(12*(QUOTIENT(L77,10000)-31))+MOD(QUOTIENT(L77,100),100)+MOD(L77,100)-1</f>
        <v>37</v>
      </c>
      <c r="N77" s="1">
        <f>INT(L77/100)+(100*INT((MOD(L77,100)-1)/12))+MOD(MOD(L77,100)-1,12)</f>
        <v>3313</v>
      </c>
      <c r="U77" s="11"/>
      <c r="V77" s="11"/>
      <c r="X77" s="94"/>
      <c r="Y77" s="43"/>
      <c r="Z77" s="76"/>
      <c r="AA77" s="24"/>
      <c r="AB77" s="24"/>
      <c r="AC77" s="24"/>
      <c r="AD77" s="24"/>
      <c r="AE77" s="24"/>
      <c r="AF77" s="24"/>
      <c r="AG77" s="24"/>
      <c r="AH77" s="24"/>
      <c r="AI77" s="24"/>
      <c r="AJ77" s="56"/>
      <c r="AK77" s="24"/>
      <c r="AL77" s="24"/>
      <c r="AM77" s="24"/>
      <c r="AN77" s="24"/>
      <c r="AO77" s="24"/>
      <c r="AP77" s="24"/>
      <c r="AQ77" s="24"/>
      <c r="AR77" s="24"/>
      <c r="AS77" s="24"/>
      <c r="AT77" s="24"/>
      <c r="AU77" s="24"/>
      <c r="AV77" s="74"/>
      <c r="AW77" s="43"/>
      <c r="AX77" s="43"/>
      <c r="BQ77" s="70"/>
      <c r="BR77" s="11"/>
      <c r="BS77" s="11"/>
    </row>
    <row r="78" spans="1:24" ht="14.25">
      <c r="A78" s="165" t="str">
        <f t="shared" si="5"/>
        <v>BRF01-Cresswell-09</v>
      </c>
      <c r="B78" s="1" t="s">
        <v>744</v>
      </c>
      <c r="C78" s="19" t="s">
        <v>2183</v>
      </c>
      <c r="D78" s="1" t="s">
        <v>745</v>
      </c>
      <c r="E78" s="20" t="s">
        <v>1030</v>
      </c>
      <c r="F78" s="20"/>
      <c r="G78" s="103">
        <v>11500</v>
      </c>
      <c r="H78" s="2" t="s">
        <v>2150</v>
      </c>
      <c r="I78" s="40" t="s">
        <v>1105</v>
      </c>
      <c r="K78" s="127">
        <v>311201</v>
      </c>
      <c r="L78" s="210">
        <v>311201</v>
      </c>
      <c r="M78" s="210">
        <f>(12*(QUOTIENT(L78,10000)-31))+MOD(QUOTIENT(L78,100),100)+MOD(L78,100)-1</f>
        <v>12</v>
      </c>
      <c r="N78" s="1">
        <f>3100+(100*QUOTIENT(M78-1,12))+MOD(M78-1,12)+1</f>
        <v>3112</v>
      </c>
      <c r="X78" s="80"/>
    </row>
    <row r="79" spans="1:24" ht="14.25">
      <c r="A79" s="1" t="str">
        <f t="shared" si="5"/>
        <v>GG004-Rittgers-04</v>
      </c>
      <c r="B79" s="1" t="s">
        <v>741</v>
      </c>
      <c r="C79" s="19" t="s">
        <v>2085</v>
      </c>
      <c r="D79" s="1" t="s">
        <v>742</v>
      </c>
      <c r="E79" s="2" t="s">
        <v>743</v>
      </c>
      <c r="G79" s="101">
        <v>3170</v>
      </c>
      <c r="H79" s="2" t="s">
        <v>98</v>
      </c>
      <c r="I79" s="40" t="s">
        <v>1100</v>
      </c>
      <c r="J79" s="20" t="s">
        <v>2191</v>
      </c>
      <c r="K79" s="127">
        <v>311201</v>
      </c>
      <c r="L79" s="210">
        <v>311201</v>
      </c>
      <c r="M79" s="210">
        <f>(12*(QUOTIENT(L79,10000)-31))+MOD(QUOTIENT(L79,100),100)+MOD(L79,100)-1</f>
        <v>12</v>
      </c>
      <c r="N79" s="1">
        <f>3100+(100*QUOTIENT(M79-1,12))+MOD(M79-1,12)+1</f>
        <v>3112</v>
      </c>
      <c r="X79" s="80"/>
    </row>
    <row r="80" spans="1:91" ht="14.25">
      <c r="A80" s="1" t="str">
        <f t="shared" si="5"/>
        <v>GG021-Huff-05</v>
      </c>
      <c r="B80" s="19" t="s">
        <v>673</v>
      </c>
      <c r="C80" s="19" t="s">
        <v>2085</v>
      </c>
      <c r="D80" s="19" t="s">
        <v>674</v>
      </c>
      <c r="E80" s="20" t="s">
        <v>279</v>
      </c>
      <c r="F80" s="20"/>
      <c r="G80" s="103">
        <v>3031</v>
      </c>
      <c r="H80" s="20" t="s">
        <v>115</v>
      </c>
      <c r="I80" s="40" t="s">
        <v>1101</v>
      </c>
      <c r="K80" s="127">
        <v>311201</v>
      </c>
      <c r="L80" s="210">
        <v>311201</v>
      </c>
      <c r="M80" s="210">
        <f>(12*(QUOTIENT(L80,10000)-31))+MOD(QUOTIENT(L80,100),100)+MOD(L80,100)-1</f>
        <v>12</v>
      </c>
      <c r="N80" s="1">
        <f>INT(L80/100)+(100*INT((MOD(L80,100)-1)/12))+MOD(MOD(L80,100)-1,12)</f>
        <v>3112</v>
      </c>
      <c r="U80" s="11"/>
      <c r="V80" s="11"/>
      <c r="W80" s="11"/>
      <c r="X80" s="94"/>
      <c r="Y80" s="11"/>
      <c r="Z80" s="11"/>
      <c r="AA80" s="11"/>
      <c r="BC80" s="11"/>
      <c r="BD80" s="11"/>
      <c r="BQ80" s="70"/>
      <c r="BR80" s="11"/>
      <c r="BS80" s="11"/>
      <c r="BT80" s="58"/>
      <c r="BU80" s="11"/>
      <c r="BV80" s="11"/>
      <c r="BW80" s="11"/>
      <c r="BX80" s="11"/>
      <c r="BY80" s="11"/>
      <c r="BZ80" s="11"/>
      <c r="CA80" s="11"/>
      <c r="CB80" s="11"/>
      <c r="CC80" s="11"/>
      <c r="CD80" s="11"/>
      <c r="CE80" s="11"/>
      <c r="CF80" s="58"/>
      <c r="CG80" s="11"/>
      <c r="CH80" s="11"/>
      <c r="CI80" s="11"/>
      <c r="CJ80" s="11"/>
      <c r="CK80" s="11"/>
      <c r="CL80" s="11"/>
      <c r="CM80" s="11"/>
    </row>
    <row r="81" spans="1:71" ht="14.25">
      <c r="A81" s="1" t="str">
        <f t="shared" si="5"/>
        <v>GG011-Offord-09</v>
      </c>
      <c r="B81" s="19" t="s">
        <v>709</v>
      </c>
      <c r="C81" s="19" t="s">
        <v>2085</v>
      </c>
      <c r="D81" s="19" t="s">
        <v>710</v>
      </c>
      <c r="E81" s="20" t="s">
        <v>2081</v>
      </c>
      <c r="F81" s="20"/>
      <c r="G81" s="103">
        <v>2596</v>
      </c>
      <c r="H81" s="20" t="s">
        <v>105</v>
      </c>
      <c r="I81" s="40" t="s">
        <v>1105</v>
      </c>
      <c r="K81" s="127">
        <v>311203</v>
      </c>
      <c r="L81" s="210">
        <v>331201</v>
      </c>
      <c r="M81" s="210">
        <f>(12*(QUOTIENT(L81,10000)-31))+MOD(QUOTIENT(L81,100),100)+MOD(L81,100)-1</f>
        <v>36</v>
      </c>
      <c r="N81" s="1">
        <f>INT(L81/100)+(100*INT((MOD(L81,100)-1)/12))+MOD(MOD(L81,100)-1,12)</f>
        <v>3312</v>
      </c>
      <c r="X81" s="92"/>
      <c r="Y81" s="35"/>
      <c r="Z81" s="35"/>
      <c r="AA81" s="24"/>
      <c r="AB81" s="24"/>
      <c r="AC81" s="24"/>
      <c r="AD81" s="24"/>
      <c r="AE81" s="24"/>
      <c r="AF81" s="24"/>
      <c r="AG81" s="24"/>
      <c r="AH81" s="24"/>
      <c r="AI81" s="24"/>
      <c r="AJ81" s="56"/>
      <c r="AK81" s="24"/>
      <c r="AL81" s="24"/>
      <c r="AM81" s="24"/>
      <c r="AN81" s="24"/>
      <c r="AO81" s="24"/>
      <c r="AP81" s="24"/>
      <c r="AQ81" s="24"/>
      <c r="AR81" s="24"/>
      <c r="AS81" s="24"/>
      <c r="AT81" s="24"/>
      <c r="AU81" s="24"/>
      <c r="AV81" s="91"/>
      <c r="BQ81" s="70"/>
      <c r="BR81" s="11"/>
      <c r="BS81" s="11"/>
    </row>
    <row r="82" spans="1:109" s="4" customFormat="1" ht="15">
      <c r="A82" s="165" t="str">
        <f t="shared" si="5"/>
        <v>BRF02-Rittgers-09</v>
      </c>
      <c r="B82" s="4" t="s">
        <v>714</v>
      </c>
      <c r="C82" s="19" t="s">
        <v>2183</v>
      </c>
      <c r="D82" s="4" t="s">
        <v>715</v>
      </c>
      <c r="E82" s="3" t="s">
        <v>948</v>
      </c>
      <c r="F82" s="3"/>
      <c r="G82" s="106">
        <v>2620</v>
      </c>
      <c r="H82" s="3" t="s">
        <v>2151</v>
      </c>
      <c r="I82" s="42" t="s">
        <v>1105</v>
      </c>
      <c r="J82" s="3"/>
      <c r="K82" s="128">
        <v>320101</v>
      </c>
      <c r="L82" s="211">
        <v>320101</v>
      </c>
      <c r="M82" s="210">
        <f>(12*(QUOTIENT(L82,10000)-31))+MOD(QUOTIENT(L82,100),100)+MOD(L82,100)-1</f>
        <v>13</v>
      </c>
      <c r="N82" s="1">
        <f>INT(L82/100)+(100*INT((MOD(L82,100)-1)/12))+MOD(MOD(L82,100)-1,12)</f>
        <v>3201</v>
      </c>
      <c r="X82" s="48"/>
      <c r="Y82" s="120"/>
      <c r="Z82" s="28"/>
      <c r="AJ82" s="61"/>
      <c r="AL82" s="28"/>
      <c r="AV82" s="61"/>
      <c r="BH82" s="68"/>
      <c r="BI82" s="28"/>
      <c r="BJ82" s="28"/>
      <c r="BK82" s="28"/>
      <c r="BL82" s="28"/>
      <c r="BM82" s="28"/>
      <c r="BN82" s="28"/>
      <c r="BO82" s="28"/>
      <c r="BP82" s="28"/>
      <c r="BQ82" s="28"/>
      <c r="BR82" s="28"/>
      <c r="BS82" s="28"/>
      <c r="BT82" s="68"/>
      <c r="BU82" s="28"/>
      <c r="BV82" s="28"/>
      <c r="BW82" s="28"/>
      <c r="BX82" s="28"/>
      <c r="CF82" s="61"/>
      <c r="CS82" s="124"/>
      <c r="DE82" s="124"/>
    </row>
    <row r="83" spans="1:35" ht="14.25">
      <c r="A83" s="1" t="str">
        <f t="shared" si="5"/>
        <v>GG008-Bergstralh-11</v>
      </c>
      <c r="B83" s="19" t="s">
        <v>687</v>
      </c>
      <c r="C83" s="19" t="s">
        <v>2085</v>
      </c>
      <c r="D83" s="19" t="s">
        <v>688</v>
      </c>
      <c r="E83" s="20" t="s">
        <v>1036</v>
      </c>
      <c r="F83" s="20"/>
      <c r="G83" s="103">
        <v>4392</v>
      </c>
      <c r="H83" s="20" t="s">
        <v>103</v>
      </c>
      <c r="I83" s="40" t="s">
        <v>1107</v>
      </c>
      <c r="K83" s="127">
        <v>320101</v>
      </c>
      <c r="L83" s="210">
        <v>320101</v>
      </c>
      <c r="M83" s="210">
        <f>(12*(QUOTIENT(L83,10000)-31))+MOD(QUOTIENT(L83,100),100)+MOD(L83,100)-1</f>
        <v>13</v>
      </c>
      <c r="N83" s="1">
        <f>3100+(100*QUOTIENT(M83-1,12))+MOD(M83-1,12)+1</f>
        <v>3201</v>
      </c>
      <c r="Y83" s="78"/>
      <c r="Z83" s="11"/>
      <c r="AA83" s="11"/>
      <c r="AB83" s="11"/>
      <c r="AC83" s="11"/>
      <c r="AD83" s="11"/>
      <c r="AE83" s="11"/>
      <c r="AF83" s="11"/>
      <c r="AG83" s="11"/>
      <c r="AH83" s="11"/>
      <c r="AI83" s="11"/>
    </row>
    <row r="84" spans="1:28" ht="14.25">
      <c r="A84" s="1" t="str">
        <f t="shared" si="5"/>
        <v>GG009-Bergstralh-17</v>
      </c>
      <c r="B84" s="19" t="s">
        <v>687</v>
      </c>
      <c r="C84" s="19" t="s">
        <v>2085</v>
      </c>
      <c r="D84" s="19" t="s">
        <v>688</v>
      </c>
      <c r="E84" s="20" t="s">
        <v>1079</v>
      </c>
      <c r="F84" s="20"/>
      <c r="G84" s="103">
        <v>4133</v>
      </c>
      <c r="H84" s="20" t="s">
        <v>101</v>
      </c>
      <c r="I84" s="40" t="s">
        <v>1113</v>
      </c>
      <c r="K84" s="127">
        <v>320101</v>
      </c>
      <c r="L84" s="210">
        <v>320401</v>
      </c>
      <c r="M84" s="210">
        <f>(12*(QUOTIENT(L84,10000)-31))+MOD(QUOTIENT(L84,100),100)+MOD(L84,100)-1</f>
        <v>16</v>
      </c>
      <c r="N84" s="1">
        <f>INT(L84/100)+(100*INT((MOD(L84,100)-1)/12))+MOD(MOD(L84,100)-1,12)</f>
        <v>3204</v>
      </c>
      <c r="Y84" s="22"/>
      <c r="Z84" s="24"/>
      <c r="AA84" s="24"/>
      <c r="AB84" s="23"/>
    </row>
    <row r="85" spans="1:33" ht="14.25">
      <c r="A85" s="165" t="str">
        <f t="shared" si="5"/>
        <v>BRF01-Dennis-04</v>
      </c>
      <c r="B85" s="1" t="s">
        <v>749</v>
      </c>
      <c r="C85" s="19" t="s">
        <v>2183</v>
      </c>
      <c r="D85" s="1" t="s">
        <v>750</v>
      </c>
      <c r="E85" s="2" t="s">
        <v>751</v>
      </c>
      <c r="G85" s="101">
        <v>11000</v>
      </c>
      <c r="H85" s="2" t="s">
        <v>2150</v>
      </c>
      <c r="I85" s="40" t="s">
        <v>1100</v>
      </c>
      <c r="K85" s="127">
        <v>320101</v>
      </c>
      <c r="L85" s="210">
        <v>320901</v>
      </c>
      <c r="M85" s="210">
        <f>(12*(QUOTIENT(L85,10000)-31))+MOD(QUOTIENT(L85,100),100)+MOD(L85,100)-1</f>
        <v>21</v>
      </c>
      <c r="N85" s="1">
        <f>3100+(100*QUOTIENT(M85-1,12))+MOD(M85-1,12)+1</f>
        <v>3209</v>
      </c>
      <c r="Y85" s="7"/>
      <c r="Z85" s="8"/>
      <c r="AA85" s="8"/>
      <c r="AB85" s="8"/>
      <c r="AC85" s="8"/>
      <c r="AD85" s="8"/>
      <c r="AE85" s="8"/>
      <c r="AF85" s="8"/>
      <c r="AG85" s="9"/>
    </row>
    <row r="86" spans="1:76" ht="15">
      <c r="A86" s="175" t="str">
        <f t="shared" si="5"/>
        <v>GG055-Howard-05</v>
      </c>
      <c r="B86" s="175" t="s">
        <v>898</v>
      </c>
      <c r="C86" s="175" t="s">
        <v>2085</v>
      </c>
      <c r="D86" s="175" t="s">
        <v>1221</v>
      </c>
      <c r="E86" s="177" t="s">
        <v>1222</v>
      </c>
      <c r="F86" s="175"/>
      <c r="G86" s="175">
        <v>10817</v>
      </c>
      <c r="H86" s="175" t="s">
        <v>1199</v>
      </c>
      <c r="I86" s="175" t="s">
        <v>1101</v>
      </c>
      <c r="J86" s="176"/>
      <c r="K86" s="224">
        <v>320104</v>
      </c>
      <c r="L86" s="224">
        <v>360104</v>
      </c>
      <c r="M86" s="210">
        <f>(12*(QUOTIENT(L86,10000)-31))+MOD(QUOTIENT(L86,100),100)+MOD(L86,100)-1</f>
        <v>64</v>
      </c>
      <c r="N86" s="1">
        <f>3100+(100*QUOTIENT(M86-1,12))+MOD(M86-1,12)+1</f>
        <v>3604</v>
      </c>
      <c r="O86" s="178" t="s">
        <v>1223</v>
      </c>
      <c r="Y86" s="73" t="s">
        <v>909</v>
      </c>
      <c r="Z86" s="35"/>
      <c r="AA86" s="35"/>
      <c r="AB86" s="35"/>
      <c r="BU86" s="37" t="s">
        <v>909</v>
      </c>
      <c r="BV86" s="36"/>
      <c r="BW86" s="36"/>
      <c r="BX86" s="36"/>
    </row>
    <row r="87" spans="1:60" ht="14.25">
      <c r="A87" s="1" t="str">
        <f t="shared" si="5"/>
        <v>GG007-Boatright-01</v>
      </c>
      <c r="B87" s="1" t="s">
        <v>752</v>
      </c>
      <c r="C87" s="19" t="s">
        <v>2085</v>
      </c>
      <c r="D87" s="1" t="s">
        <v>753</v>
      </c>
      <c r="E87" s="2" t="s">
        <v>754</v>
      </c>
      <c r="G87" s="101">
        <v>7385</v>
      </c>
      <c r="H87" s="2" t="s">
        <v>102</v>
      </c>
      <c r="I87" s="40" t="s">
        <v>1097</v>
      </c>
      <c r="J87" s="20" t="s">
        <v>2192</v>
      </c>
      <c r="K87" s="127">
        <v>320112</v>
      </c>
      <c r="L87" s="210">
        <v>340112</v>
      </c>
      <c r="M87" s="210">
        <f>(12*(QUOTIENT(L87,10000)-31))+MOD(QUOTIENT(L87,100),100)+MOD(L87,100)-1</f>
        <v>48</v>
      </c>
      <c r="N87" s="1">
        <f>3100+(100*QUOTIENT(M87-1,12))+MOD(M87-1,12)+1</f>
        <v>3412</v>
      </c>
      <c r="Y87" s="13"/>
      <c r="Z87" s="13"/>
      <c r="AA87" s="13"/>
      <c r="AB87" s="13"/>
      <c r="AC87" s="13"/>
      <c r="AD87" s="13"/>
      <c r="AE87" s="13"/>
      <c r="AF87" s="13"/>
      <c r="AG87" s="13"/>
      <c r="AH87" s="13"/>
      <c r="AI87" s="13"/>
      <c r="AJ87" s="55"/>
      <c r="AK87" s="8"/>
      <c r="AL87" s="8"/>
      <c r="AM87" s="8"/>
      <c r="AN87" s="8"/>
      <c r="AO87" s="8"/>
      <c r="AP87" s="8"/>
      <c r="AQ87" s="8"/>
      <c r="AR87" s="8"/>
      <c r="AS87" s="8"/>
      <c r="AT87" s="8"/>
      <c r="AU87" s="8"/>
      <c r="AV87" s="54"/>
      <c r="AW87" s="12" t="s">
        <v>755</v>
      </c>
      <c r="AX87" s="12"/>
      <c r="AY87" s="12"/>
      <c r="AZ87" s="12"/>
      <c r="BA87" s="12"/>
      <c r="BB87" s="12"/>
      <c r="BC87" s="12"/>
      <c r="BD87" s="12"/>
      <c r="BE87" s="12"/>
      <c r="BF87" s="12"/>
      <c r="BG87" s="12"/>
      <c r="BH87" s="65"/>
    </row>
    <row r="88" spans="1:56" ht="15">
      <c r="A88" s="175" t="str">
        <f>H88&amp;"-"&amp;B88&amp;"-"&amp;I88</f>
        <v>RofP011-Mackey-00</v>
      </c>
      <c r="B88" s="177" t="s">
        <v>670</v>
      </c>
      <c r="C88" s="177" t="s">
        <v>2185</v>
      </c>
      <c r="D88" s="177" t="s">
        <v>1756</v>
      </c>
      <c r="E88" s="177" t="s">
        <v>1757</v>
      </c>
      <c r="F88" s="177" t="s">
        <v>19</v>
      </c>
      <c r="G88" s="176"/>
      <c r="H88" s="177" t="s">
        <v>1758</v>
      </c>
      <c r="I88" s="177" t="str">
        <f>TEXT(0,"00")</f>
        <v>00</v>
      </c>
      <c r="J88" s="176"/>
      <c r="K88" s="234">
        <v>320201</v>
      </c>
      <c r="L88" s="223">
        <v>340801</v>
      </c>
      <c r="M88" s="210">
        <f>(12*(QUOTIENT(L88,10000)-31))+MOD(QUOTIENT(L88,100),100)+MOD(L88,100)-1</f>
        <v>44</v>
      </c>
      <c r="N88" s="1">
        <f>3100+(100*QUOTIENT(M88-1,12))+MOD(M88-1,12)+1</f>
        <v>3408</v>
      </c>
      <c r="Z88" s="22"/>
      <c r="AA88" s="24"/>
      <c r="AB88" s="24"/>
      <c r="AC88" s="24"/>
      <c r="AD88" s="24"/>
      <c r="AE88" s="24"/>
      <c r="AF88" s="24"/>
      <c r="AG88" s="24"/>
      <c r="AH88" s="24"/>
      <c r="AI88" s="24"/>
      <c r="AJ88" s="56"/>
      <c r="AK88" s="24"/>
      <c r="AL88" s="24"/>
      <c r="AM88" s="24"/>
      <c r="AN88" s="24"/>
      <c r="AO88" s="24"/>
      <c r="AP88" s="24"/>
      <c r="AQ88" s="24"/>
      <c r="AR88" s="24"/>
      <c r="AS88" s="24"/>
      <c r="AT88" s="24"/>
      <c r="AU88" s="24"/>
      <c r="AV88" s="56"/>
      <c r="AW88" s="24"/>
      <c r="AX88" s="24"/>
      <c r="AY88" s="24"/>
      <c r="AZ88" s="24"/>
      <c r="BA88" s="24"/>
      <c r="BB88" s="24"/>
      <c r="BC88" s="24"/>
      <c r="BD88" s="23"/>
    </row>
    <row r="89" spans="1:29" ht="14.25">
      <c r="A89" s="165" t="str">
        <f aca="true" t="shared" si="6" ref="A89:A111">TRIM(H89)&amp;"-"&amp;B89&amp;"-"&amp;I89</f>
        <v>BRF01-Viehl-07</v>
      </c>
      <c r="B89" s="1" t="s">
        <v>761</v>
      </c>
      <c r="C89" s="19" t="s">
        <v>2183</v>
      </c>
      <c r="D89" s="1" t="s">
        <v>762</v>
      </c>
      <c r="E89" s="20" t="s">
        <v>999</v>
      </c>
      <c r="F89" s="20"/>
      <c r="G89" s="103">
        <v>9000</v>
      </c>
      <c r="H89" s="2" t="s">
        <v>2150</v>
      </c>
      <c r="I89" s="40" t="s">
        <v>1103</v>
      </c>
      <c r="K89" s="127">
        <v>320301</v>
      </c>
      <c r="L89" s="210">
        <v>320301</v>
      </c>
      <c r="M89" s="210">
        <f>(12*(QUOTIENT(L89,10000)-31))+MOD(QUOTIENT(L89,100),100)+MOD(L89,100)-1</f>
        <v>15</v>
      </c>
      <c r="N89" s="1">
        <f>3100+(100*QUOTIENT(M89-1,12))+MOD(M89-1,12)+1</f>
        <v>3203</v>
      </c>
      <c r="AA89" s="7"/>
      <c r="AB89" s="8"/>
      <c r="AC89" s="9"/>
    </row>
    <row r="90" spans="1:29" ht="14.25">
      <c r="A90" s="1" t="str">
        <f t="shared" si="6"/>
        <v>GG002-Zeek-06</v>
      </c>
      <c r="B90" s="1" t="s">
        <v>756</v>
      </c>
      <c r="C90" s="19" t="s">
        <v>2085</v>
      </c>
      <c r="D90" s="1" t="s">
        <v>757</v>
      </c>
      <c r="E90" s="2" t="s">
        <v>758</v>
      </c>
      <c r="G90" s="101">
        <v>9884</v>
      </c>
      <c r="H90" s="2" t="s">
        <v>95</v>
      </c>
      <c r="I90" s="40" t="s">
        <v>1102</v>
      </c>
      <c r="J90" s="20" t="s">
        <v>2189</v>
      </c>
      <c r="K90" s="127">
        <v>320301</v>
      </c>
      <c r="L90" s="210">
        <v>320301</v>
      </c>
      <c r="M90" s="210">
        <f>(12*(QUOTIENT(L90,10000)-31))+MOD(QUOTIENT(L90,100),100)+MOD(L90,100)-1</f>
        <v>15</v>
      </c>
      <c r="N90" s="1">
        <f>3100+(100*QUOTIENT(M90-1,12))+MOD(M90-1,12)+1</f>
        <v>3203</v>
      </c>
      <c r="AA90" s="7"/>
      <c r="AB90" s="8"/>
      <c r="AC90" s="9"/>
    </row>
    <row r="91" spans="1:30" ht="14.25">
      <c r="A91" s="1" t="str">
        <f t="shared" si="6"/>
        <v>GG004-Goodlett-01</v>
      </c>
      <c r="B91" s="1" t="s">
        <v>763</v>
      </c>
      <c r="C91" s="19" t="s">
        <v>2085</v>
      </c>
      <c r="D91" s="1" t="s">
        <v>764</v>
      </c>
      <c r="E91" s="2" t="s">
        <v>765</v>
      </c>
      <c r="G91" s="101">
        <v>15935</v>
      </c>
      <c r="H91" s="2" t="s">
        <v>98</v>
      </c>
      <c r="I91" s="40" t="s">
        <v>1097</v>
      </c>
      <c r="J91" s="20" t="s">
        <v>1533</v>
      </c>
      <c r="K91" s="127">
        <v>320301</v>
      </c>
      <c r="L91" s="210">
        <v>320601</v>
      </c>
      <c r="M91" s="210">
        <f>(12*(QUOTIENT(L91,10000)-31))+MOD(QUOTIENT(L91,100),100)+MOD(L91,100)-1</f>
        <v>18</v>
      </c>
      <c r="N91" s="1">
        <f>3100+(100*QUOTIENT(M91-1,12))+MOD(M91-1,12)+1</f>
        <v>3206</v>
      </c>
      <c r="AA91" s="7"/>
      <c r="AB91" s="8"/>
      <c r="AC91" s="8"/>
      <c r="AD91" s="9"/>
    </row>
    <row r="92" spans="1:71" ht="14.25">
      <c r="A92" s="1" t="str">
        <f t="shared" si="6"/>
        <v>GG011-Offord-05</v>
      </c>
      <c r="B92" s="19" t="s">
        <v>709</v>
      </c>
      <c r="C92" s="19" t="s">
        <v>2085</v>
      </c>
      <c r="D92" s="19" t="s">
        <v>2076</v>
      </c>
      <c r="E92" s="20" t="s">
        <v>2077</v>
      </c>
      <c r="F92" s="20"/>
      <c r="G92" s="103">
        <v>4677</v>
      </c>
      <c r="H92" s="20" t="s">
        <v>105</v>
      </c>
      <c r="I92" s="40" t="s">
        <v>1101</v>
      </c>
      <c r="K92" s="127">
        <v>320301</v>
      </c>
      <c r="L92" s="210">
        <v>320801</v>
      </c>
      <c r="M92" s="210">
        <f>(12*(QUOTIENT(L92,10000)-31))+MOD(QUOTIENT(L92,100),100)+MOD(L92,100)-1</f>
        <v>20</v>
      </c>
      <c r="N92" s="1">
        <f>INT(L92/100)+(100*INT((MOD(L92,100)-1)/12))+MOD(MOD(L92,100)-1,12)</f>
        <v>3208</v>
      </c>
      <c r="AA92" s="22"/>
      <c r="AB92" s="24"/>
      <c r="AC92" s="24"/>
      <c r="AD92" s="24"/>
      <c r="AE92" s="24"/>
      <c r="AF92" s="23"/>
      <c r="BQ92" s="70"/>
      <c r="BR92" s="11"/>
      <c r="BS92" s="11"/>
    </row>
    <row r="93" spans="1:34" ht="14.25">
      <c r="A93" s="1" t="str">
        <f t="shared" si="6"/>
        <v>GG003-Huff-03</v>
      </c>
      <c r="B93" s="1" t="s">
        <v>769</v>
      </c>
      <c r="C93" s="19" t="s">
        <v>2085</v>
      </c>
      <c r="D93" s="1" t="s">
        <v>770</v>
      </c>
      <c r="E93" s="2" t="s">
        <v>771</v>
      </c>
      <c r="G93" s="101">
        <v>21091</v>
      </c>
      <c r="H93" s="2" t="s">
        <v>97</v>
      </c>
      <c r="I93" s="40" t="s">
        <v>1099</v>
      </c>
      <c r="J93" s="20" t="s">
        <v>1533</v>
      </c>
      <c r="K93" s="127">
        <v>320301</v>
      </c>
      <c r="L93" s="210">
        <v>321001</v>
      </c>
      <c r="M93" s="210">
        <f>(12*(QUOTIENT(L93,10000)-31))+MOD(QUOTIENT(L93,100),100)+MOD(L93,100)-1</f>
        <v>22</v>
      </c>
      <c r="N93" s="1">
        <f>3100+(100*QUOTIENT(M93-1,12))+MOD(M93-1,12)+1</f>
        <v>3210</v>
      </c>
      <c r="AA93" s="7"/>
      <c r="AB93" s="8"/>
      <c r="AC93" s="8"/>
      <c r="AD93" s="8"/>
      <c r="AE93" s="8"/>
      <c r="AF93" s="8"/>
      <c r="AG93" s="8"/>
      <c r="AH93" s="9"/>
    </row>
    <row r="94" spans="1:32" ht="14.25">
      <c r="A94" s="1" t="str">
        <f t="shared" si="6"/>
        <v>GG006-Offord-12</v>
      </c>
      <c r="B94" s="1" t="s">
        <v>709</v>
      </c>
      <c r="C94" s="70" t="s">
        <v>2085</v>
      </c>
      <c r="D94" s="1" t="s">
        <v>710</v>
      </c>
      <c r="E94" s="20" t="s">
        <v>307</v>
      </c>
      <c r="F94" s="20"/>
      <c r="H94" s="20" t="s">
        <v>100</v>
      </c>
      <c r="I94" s="40" t="s">
        <v>1108</v>
      </c>
      <c r="J94" s="20" t="s">
        <v>16</v>
      </c>
      <c r="K94" s="127">
        <v>320303</v>
      </c>
      <c r="L94" s="210">
        <v>320303</v>
      </c>
      <c r="M94" s="210">
        <f>(12*(QUOTIENT(L94,10000)-31))+MOD(QUOTIENT(L94,100),100)+MOD(L94,100)-1</f>
        <v>17</v>
      </c>
      <c r="N94" s="1">
        <f>3100+(100*QUOTIENT(M94-1,12))+MOD(M94-1,12)+1</f>
        <v>3205</v>
      </c>
      <c r="R94" s="11"/>
      <c r="S94" s="11"/>
      <c r="T94" s="11"/>
      <c r="U94" s="11"/>
      <c r="V94" s="11"/>
      <c r="W94" s="11"/>
      <c r="X94" s="51"/>
      <c r="Y94" s="11"/>
      <c r="Z94" s="11"/>
      <c r="AA94" s="43"/>
      <c r="AB94" s="43"/>
      <c r="AC94" s="43"/>
      <c r="AD94" s="11"/>
      <c r="AE94" s="11"/>
      <c r="AF94" s="11"/>
    </row>
    <row r="95" spans="1:35" ht="14.25">
      <c r="A95" s="165" t="str">
        <f t="shared" si="6"/>
        <v>RAM-Various-07A</v>
      </c>
      <c r="B95" s="1" t="s">
        <v>766</v>
      </c>
      <c r="C95" s="19" t="s">
        <v>2183</v>
      </c>
      <c r="D95" s="1" t="s">
        <v>767</v>
      </c>
      <c r="E95" s="2" t="s">
        <v>768</v>
      </c>
      <c r="G95" s="101">
        <v>1270</v>
      </c>
      <c r="H95" s="2" t="s">
        <v>1018</v>
      </c>
      <c r="I95" s="40" t="s">
        <v>1892</v>
      </c>
      <c r="K95" s="127">
        <v>320303</v>
      </c>
      <c r="L95" s="210">
        <v>320903</v>
      </c>
      <c r="M95" s="210">
        <f>(12*(QUOTIENT(L95,10000)-31))+MOD(QUOTIENT(L95,100),100)+MOD(L95,100)-1</f>
        <v>23</v>
      </c>
      <c r="N95" s="1">
        <f>3100+(100*QUOTIENT(M95-1,12))+MOD(M95-1,12)+1</f>
        <v>3211</v>
      </c>
      <c r="AA95" s="13"/>
      <c r="AB95" s="13"/>
      <c r="AC95" s="13"/>
      <c r="AD95" s="8"/>
      <c r="AE95" s="8"/>
      <c r="AF95" s="8"/>
      <c r="AG95" s="12"/>
      <c r="AH95" s="12"/>
      <c r="AI95" s="12"/>
    </row>
    <row r="96" spans="1:46" ht="14.25">
      <c r="A96" s="1" t="str">
        <f t="shared" si="6"/>
        <v>GG008-Huff-15</v>
      </c>
      <c r="B96" s="19" t="s">
        <v>673</v>
      </c>
      <c r="C96" s="19" t="s">
        <v>2085</v>
      </c>
      <c r="D96" s="19" t="s">
        <v>950</v>
      </c>
      <c r="E96" s="6" t="s">
        <v>1037</v>
      </c>
      <c r="F96" s="6"/>
      <c r="G96" s="102">
        <v>7096</v>
      </c>
      <c r="H96" s="20" t="s">
        <v>103</v>
      </c>
      <c r="I96" s="40" t="s">
        <v>1111</v>
      </c>
      <c r="J96" s="20" t="s">
        <v>2161</v>
      </c>
      <c r="K96" s="127">
        <v>320303</v>
      </c>
      <c r="L96" s="210">
        <v>330303</v>
      </c>
      <c r="M96" s="210">
        <f>(12*(QUOTIENT(L96,10000)-31))+MOD(QUOTIENT(L96,100),100)+MOD(L96,100)-1</f>
        <v>29</v>
      </c>
      <c r="N96" s="1">
        <f>3100+(100*QUOTIENT(M96-1,12))+MOD(M96-1,12)+1</f>
        <v>3305</v>
      </c>
      <c r="Z96" s="11"/>
      <c r="AA96" s="13"/>
      <c r="AB96" s="13"/>
      <c r="AC96" s="13"/>
      <c r="AD96" s="24"/>
      <c r="AE96" s="24"/>
      <c r="AF96" s="24"/>
      <c r="AG96" s="24"/>
      <c r="AH96" s="24"/>
      <c r="AI96" s="24"/>
      <c r="AJ96" s="56"/>
      <c r="AK96" s="24"/>
      <c r="AL96" s="24"/>
      <c r="AM96" s="117"/>
      <c r="AN96" s="117"/>
      <c r="AO96" s="117"/>
      <c r="AP96" s="11"/>
      <c r="AQ96" s="70"/>
      <c r="AR96" s="11"/>
      <c r="AS96" s="11"/>
      <c r="AT96" s="11"/>
    </row>
    <row r="97" spans="1:42" ht="14.25">
      <c r="A97" s="1" t="str">
        <f t="shared" si="6"/>
        <v>GG010-Cooper-09</v>
      </c>
      <c r="B97" s="19" t="s">
        <v>893</v>
      </c>
      <c r="C97" s="19" t="s">
        <v>2085</v>
      </c>
      <c r="D97" s="19" t="s">
        <v>894</v>
      </c>
      <c r="E97" s="20" t="s">
        <v>1957</v>
      </c>
      <c r="F97" s="20"/>
      <c r="G97" s="103">
        <v>12420</v>
      </c>
      <c r="H97" s="20" t="s">
        <v>104</v>
      </c>
      <c r="I97" s="40" t="s">
        <v>1105</v>
      </c>
      <c r="K97" s="127">
        <v>320303</v>
      </c>
      <c r="L97" s="210">
        <v>330601</v>
      </c>
      <c r="M97" s="210">
        <f>(12*(QUOTIENT(L97,10000)-31))+MOD(QUOTIENT(L97,100),100)+MOD(L97,100)-1</f>
        <v>30</v>
      </c>
      <c r="N97" s="1">
        <f>INT(L97/100)+(100*INT((MOD(L97,100)-1)/12))+MOD(MOD(L97,100)-1,12)</f>
        <v>3306</v>
      </c>
      <c r="AA97" s="73"/>
      <c r="AB97" s="35"/>
      <c r="AC97" s="35"/>
      <c r="AD97" s="24"/>
      <c r="AE97" s="24"/>
      <c r="AF97" s="24"/>
      <c r="AG97" s="24"/>
      <c r="AH97" s="24"/>
      <c r="AI97" s="24"/>
      <c r="AJ97" s="56"/>
      <c r="AK97" s="24"/>
      <c r="AL97" s="24"/>
      <c r="AM97" s="24"/>
      <c r="AN97" s="24"/>
      <c r="AO97" s="24"/>
      <c r="AP97" s="23"/>
    </row>
    <row r="98" spans="1:71" ht="14.25">
      <c r="A98" s="1" t="str">
        <f t="shared" si="6"/>
        <v>GG011-Bergstralh-06</v>
      </c>
      <c r="B98" s="19" t="s">
        <v>687</v>
      </c>
      <c r="C98" s="19" t="s">
        <v>2085</v>
      </c>
      <c r="D98" s="19" t="s">
        <v>688</v>
      </c>
      <c r="E98" s="20" t="s">
        <v>2078</v>
      </c>
      <c r="F98" s="20"/>
      <c r="G98" s="103">
        <v>7608</v>
      </c>
      <c r="H98" s="20" t="s">
        <v>105</v>
      </c>
      <c r="I98" s="40" t="s">
        <v>1102</v>
      </c>
      <c r="J98" s="20" t="s">
        <v>2192</v>
      </c>
      <c r="K98" s="127">
        <v>320303</v>
      </c>
      <c r="L98" s="210">
        <v>340903</v>
      </c>
      <c r="M98" s="210">
        <f>(12*(QUOTIENT(L98,10000)-31))+MOD(QUOTIENT(L98,100),100)+MOD(L98,100)-1</f>
        <v>47</v>
      </c>
      <c r="N98" s="1">
        <f>INT(L98/100)+(100*INT((MOD(L98,100)-1)/12))+MOD(MOD(L98,100)-1,12)</f>
        <v>3411</v>
      </c>
      <c r="AA98" s="35"/>
      <c r="AB98" s="35"/>
      <c r="AC98" s="35"/>
      <c r="AD98" s="24"/>
      <c r="AE98" s="24"/>
      <c r="AF98" s="24"/>
      <c r="AG98" s="24"/>
      <c r="AH98" s="24"/>
      <c r="AI98" s="24"/>
      <c r="AJ98" s="56"/>
      <c r="AK98" s="24"/>
      <c r="AL98" s="24"/>
      <c r="AM98" s="24"/>
      <c r="AN98" s="24"/>
      <c r="AO98" s="24"/>
      <c r="AP98" s="24"/>
      <c r="AQ98" s="24"/>
      <c r="AR98" s="24"/>
      <c r="AS98" s="24"/>
      <c r="AT98" s="24"/>
      <c r="AU98" s="24"/>
      <c r="AV98" s="56"/>
      <c r="AW98" s="24"/>
      <c r="AX98" s="24"/>
      <c r="AY98" s="24"/>
      <c r="AZ98" s="24"/>
      <c r="BA98" s="24"/>
      <c r="BB98" s="24"/>
      <c r="BC98" s="24"/>
      <c r="BD98" s="24"/>
      <c r="BE98" s="36"/>
      <c r="BF98" s="36"/>
      <c r="BG98" s="36"/>
      <c r="BQ98" s="70"/>
      <c r="BR98" s="11"/>
      <c r="BS98" s="11"/>
    </row>
    <row r="99" spans="1:71" ht="14.25">
      <c r="A99" s="1" t="str">
        <f t="shared" si="6"/>
        <v>GG015-Evans-09</v>
      </c>
      <c r="B99" s="19" t="s">
        <v>1041</v>
      </c>
      <c r="C99" s="19" t="s">
        <v>2085</v>
      </c>
      <c r="D99" s="19" t="s">
        <v>1039</v>
      </c>
      <c r="E99" s="20" t="s">
        <v>82</v>
      </c>
      <c r="F99" s="20"/>
      <c r="G99" s="103">
        <v>13746</v>
      </c>
      <c r="H99" s="20" t="s">
        <v>109</v>
      </c>
      <c r="I99" s="40" t="s">
        <v>1105</v>
      </c>
      <c r="K99" s="127">
        <v>320303</v>
      </c>
      <c r="L99" s="210">
        <v>351001</v>
      </c>
      <c r="M99" s="210">
        <f>(12*(QUOTIENT(L99,10000)-31))+MOD(QUOTIENT(L99,100),100)+MOD(L99,100)-1</f>
        <v>58</v>
      </c>
      <c r="N99" s="1">
        <f>INT(L99/100)+(100*INT((MOD(L99,100)-1)/12))+MOD(MOD(L99,100)-1,12)</f>
        <v>3510</v>
      </c>
      <c r="U99" s="11"/>
      <c r="V99" s="11"/>
      <c r="W99" s="11"/>
      <c r="X99" s="51"/>
      <c r="Y99" s="11"/>
      <c r="Z99" s="11"/>
      <c r="AA99" s="35"/>
      <c r="AB99" s="35"/>
      <c r="AC99" s="35"/>
      <c r="AD99" s="24"/>
      <c r="AE99" s="24"/>
      <c r="AF99" s="24"/>
      <c r="AG99" s="24"/>
      <c r="AH99" s="24"/>
      <c r="AI99" s="24"/>
      <c r="AJ99" s="56"/>
      <c r="AK99" s="24"/>
      <c r="AL99" s="24"/>
      <c r="AM99" s="24"/>
      <c r="AN99" s="24"/>
      <c r="AO99" s="24"/>
      <c r="AP99" s="24"/>
      <c r="AQ99" s="24"/>
      <c r="AR99" s="24"/>
      <c r="AS99" s="24"/>
      <c r="AT99" s="24"/>
      <c r="AU99" s="24"/>
      <c r="AV99" s="56"/>
      <c r="AW99" s="24"/>
      <c r="AX99" s="24"/>
      <c r="AY99" s="24"/>
      <c r="AZ99" s="24"/>
      <c r="BA99" s="24"/>
      <c r="BB99" s="24"/>
      <c r="BC99" s="24"/>
      <c r="BD99" s="24"/>
      <c r="BE99" s="24"/>
      <c r="BF99" s="24"/>
      <c r="BG99" s="24"/>
      <c r="BH99" s="56"/>
      <c r="BI99" s="24"/>
      <c r="BJ99" s="24"/>
      <c r="BK99" s="24"/>
      <c r="BL99" s="24"/>
      <c r="BM99" s="24"/>
      <c r="BN99" s="24"/>
      <c r="BO99" s="24"/>
      <c r="BP99" s="24"/>
      <c r="BQ99" s="119"/>
      <c r="BR99" s="23"/>
      <c r="BS99" s="11"/>
    </row>
    <row r="100" spans="1:56" ht="14.25">
      <c r="A100" s="1" t="str">
        <f t="shared" si="6"/>
        <v>GG017-Huff-03</v>
      </c>
      <c r="B100" s="19" t="s">
        <v>673</v>
      </c>
      <c r="C100" s="19" t="s">
        <v>2085</v>
      </c>
      <c r="D100" s="19" t="s">
        <v>950</v>
      </c>
      <c r="E100" s="20" t="s">
        <v>172</v>
      </c>
      <c r="F100" s="20"/>
      <c r="G100" s="101">
        <v>10000</v>
      </c>
      <c r="H100" s="20" t="s">
        <v>111</v>
      </c>
      <c r="I100" s="40" t="s">
        <v>1099</v>
      </c>
      <c r="J100" s="20" t="s">
        <v>1536</v>
      </c>
      <c r="K100" s="127">
        <v>320306</v>
      </c>
      <c r="L100" s="210">
        <v>340306</v>
      </c>
      <c r="M100" s="210">
        <f>(12*(QUOTIENT(L100,10000)-31))+MOD(QUOTIENT(L100,100),100)+MOD(L100,100)-1</f>
        <v>44</v>
      </c>
      <c r="N100" s="1">
        <f>INT(L100/100)+(100*INT((MOD(L100,100)-1)/12))+MOD(MOD(L100,100)-1,12)</f>
        <v>3408</v>
      </c>
      <c r="AA100" s="35"/>
      <c r="AB100" s="35"/>
      <c r="AC100" s="35"/>
      <c r="AD100" s="35"/>
      <c r="AE100" s="35"/>
      <c r="AF100" s="35"/>
      <c r="AG100" s="24"/>
      <c r="AH100" s="24"/>
      <c r="AI100" s="24"/>
      <c r="AJ100" s="56"/>
      <c r="AK100" s="24"/>
      <c r="AL100" s="24"/>
      <c r="AM100" s="24"/>
      <c r="AN100" s="24"/>
      <c r="AO100" s="24"/>
      <c r="AP100" s="24"/>
      <c r="AQ100" s="24"/>
      <c r="AR100" s="24"/>
      <c r="AS100" s="24"/>
      <c r="AT100" s="24"/>
      <c r="AU100" s="24"/>
      <c r="AV100" s="56"/>
      <c r="AW100" s="24"/>
      <c r="AX100" s="24"/>
      <c r="AY100" s="36"/>
      <c r="AZ100" s="36"/>
      <c r="BA100" s="36"/>
      <c r="BB100" s="36"/>
      <c r="BC100" s="36"/>
      <c r="BD100" s="36"/>
    </row>
    <row r="101" spans="1:109" ht="14.25">
      <c r="A101" s="148" t="str">
        <f t="shared" si="6"/>
        <v>GG036-Offord-01</v>
      </c>
      <c r="B101" s="148" t="s">
        <v>709</v>
      </c>
      <c r="C101" s="70" t="s">
        <v>2085</v>
      </c>
      <c r="D101" s="148" t="s">
        <v>710</v>
      </c>
      <c r="E101" s="149" t="s">
        <v>526</v>
      </c>
      <c r="F101" s="149"/>
      <c r="G101" s="150">
        <v>11709</v>
      </c>
      <c r="H101" s="149" t="s">
        <v>130</v>
      </c>
      <c r="I101" s="151" t="s">
        <v>1097</v>
      </c>
      <c r="K101">
        <v>320401</v>
      </c>
      <c r="L101" s="212">
        <v>350601</v>
      </c>
      <c r="M101" s="210">
        <f>(12*(QUOTIENT(L101,10000)-31))+MOD(QUOTIENT(L101,100),100)+MOD(L101,100)-1</f>
        <v>54</v>
      </c>
      <c r="N101" s="1">
        <f>3100+(100*QUOTIENT(M101-1,12))+MOD(M101-1,12)+1</f>
        <v>3506</v>
      </c>
      <c r="X101" s="52"/>
      <c r="AB101" s="22"/>
      <c r="AC101" s="264"/>
      <c r="AD101" s="264"/>
      <c r="AE101" s="264"/>
      <c r="AF101" s="264"/>
      <c r="AG101" s="264"/>
      <c r="AH101" s="264"/>
      <c r="AI101" s="264"/>
      <c r="AJ101" s="56"/>
      <c r="AK101" s="264"/>
      <c r="AL101" s="264"/>
      <c r="AM101" s="264"/>
      <c r="AN101" s="264"/>
      <c r="AO101" s="264"/>
      <c r="AP101" s="264"/>
      <c r="AQ101" s="264"/>
      <c r="AR101" s="264"/>
      <c r="AS101" s="264"/>
      <c r="AT101" s="264"/>
      <c r="AU101" s="264"/>
      <c r="AV101" s="56"/>
      <c r="AW101" s="264"/>
      <c r="AX101" s="264"/>
      <c r="AY101" s="264"/>
      <c r="AZ101" s="264"/>
      <c r="BA101" s="264"/>
      <c r="BB101" s="264"/>
      <c r="BC101" s="264"/>
      <c r="BD101" s="264"/>
      <c r="BE101" s="264"/>
      <c r="BF101" s="264"/>
      <c r="BG101" s="264"/>
      <c r="BH101" s="56"/>
      <c r="BI101" s="264"/>
      <c r="BJ101" s="264"/>
      <c r="BK101" s="264"/>
      <c r="BL101" s="264"/>
      <c r="BM101" s="264"/>
      <c r="BN101" s="23"/>
      <c r="BT101" s="52"/>
      <c r="CF101" s="52"/>
      <c r="CS101" s="122"/>
      <c r="DE101" s="122"/>
    </row>
    <row r="102" spans="1:29" ht="14.25">
      <c r="A102" s="165" t="str">
        <f t="shared" si="6"/>
        <v>BRF01-Boyes-12</v>
      </c>
      <c r="B102" s="1" t="s">
        <v>759</v>
      </c>
      <c r="C102" s="19" t="s">
        <v>2183</v>
      </c>
      <c r="D102" s="1" t="s">
        <v>760</v>
      </c>
      <c r="E102" s="20" t="s">
        <v>996</v>
      </c>
      <c r="F102" s="20"/>
      <c r="G102" s="103">
        <v>8000</v>
      </c>
      <c r="H102" s="2" t="s">
        <v>2150</v>
      </c>
      <c r="I102" s="40" t="s">
        <v>1108</v>
      </c>
      <c r="K102" s="127">
        <v>320402</v>
      </c>
      <c r="L102" s="210">
        <v>320402</v>
      </c>
      <c r="M102" s="210">
        <f>(12*(QUOTIENT(L102,10000)-31))+MOD(QUOTIENT(L102,100),100)+MOD(L102,100)-1</f>
        <v>17</v>
      </c>
      <c r="N102" s="1">
        <f>3100+(100*QUOTIENT(M102-1,12))+MOD(M102-1,12)+1</f>
        <v>3205</v>
      </c>
      <c r="AA102" s="11"/>
      <c r="AB102" s="43"/>
      <c r="AC102" s="43"/>
    </row>
    <row r="103" spans="1:29" ht="15">
      <c r="A103" s="175" t="str">
        <f t="shared" si="6"/>
        <v>GG075-Teeter-03</v>
      </c>
      <c r="B103" s="175" t="s">
        <v>1447</v>
      </c>
      <c r="C103" s="175" t="s">
        <v>2085</v>
      </c>
      <c r="D103" s="175" t="s">
        <v>1448</v>
      </c>
      <c r="E103" s="177" t="s">
        <v>1449</v>
      </c>
      <c r="F103" s="175"/>
      <c r="G103" s="175">
        <v>6968</v>
      </c>
      <c r="H103" s="175" t="s">
        <v>1445</v>
      </c>
      <c r="I103" s="175" t="s">
        <v>1099</v>
      </c>
      <c r="J103" s="176"/>
      <c r="K103" s="224">
        <v>320501</v>
      </c>
      <c r="L103" s="224">
        <v>320501</v>
      </c>
      <c r="M103" s="210">
        <f>(12*(QUOTIENT(L103,10000)-31))+MOD(QUOTIENT(L103,100),100)+MOD(L103,100)-1</f>
        <v>17</v>
      </c>
      <c r="N103" s="1">
        <f>3100+(100*QUOTIENT(M103-1,12))+MOD(M103-1,12)+1</f>
        <v>3205</v>
      </c>
      <c r="O103" s="176"/>
      <c r="AC103" s="43"/>
    </row>
    <row r="104" spans="1:71" ht="14.25">
      <c r="A104" s="1" t="str">
        <f t="shared" si="6"/>
        <v>GG011-Cooper-11</v>
      </c>
      <c r="B104" s="19" t="s">
        <v>893</v>
      </c>
      <c r="C104" s="19" t="s">
        <v>2085</v>
      </c>
      <c r="D104" s="19" t="s">
        <v>894</v>
      </c>
      <c r="E104" s="20" t="s">
        <v>2083</v>
      </c>
      <c r="F104" s="20"/>
      <c r="G104" s="103">
        <v>10504</v>
      </c>
      <c r="H104" s="20" t="s">
        <v>105</v>
      </c>
      <c r="I104" s="40" t="s">
        <v>1107</v>
      </c>
      <c r="J104" s="20" t="s">
        <v>11</v>
      </c>
      <c r="K104" s="127">
        <v>320501</v>
      </c>
      <c r="L104" s="210">
        <v>330701</v>
      </c>
      <c r="M104" s="210">
        <f>(12*(QUOTIENT(L104,10000)-31))+MOD(QUOTIENT(L104,100),100)+MOD(L104,100)-1</f>
        <v>31</v>
      </c>
      <c r="N104" s="1">
        <f>INT(L104/100)+(100*INT((MOD(L104,100)-1)/12))+MOD(MOD(L104,100)-1,12)</f>
        <v>3307</v>
      </c>
      <c r="AC104" s="22"/>
      <c r="AD104" s="24"/>
      <c r="AE104" s="24"/>
      <c r="AF104" s="24"/>
      <c r="AG104" s="24"/>
      <c r="AH104" s="24"/>
      <c r="AI104" s="24"/>
      <c r="AJ104" s="56"/>
      <c r="AK104" s="24"/>
      <c r="AL104" s="24"/>
      <c r="AM104" s="24"/>
      <c r="AN104" s="24"/>
      <c r="AO104" s="24"/>
      <c r="AP104" s="24"/>
      <c r="AQ104" s="23"/>
      <c r="BQ104" s="70"/>
      <c r="BR104" s="11"/>
      <c r="BS104" s="11"/>
    </row>
    <row r="105" spans="1:61" ht="14.25">
      <c r="A105" s="1" t="str">
        <f t="shared" si="6"/>
        <v>GG010-Mackey-11</v>
      </c>
      <c r="B105" s="19" t="s">
        <v>670</v>
      </c>
      <c r="C105" s="19" t="s">
        <v>2085</v>
      </c>
      <c r="D105" s="19" t="s">
        <v>671</v>
      </c>
      <c r="E105" s="20" t="s">
        <v>1959</v>
      </c>
      <c r="F105" s="20"/>
      <c r="G105" s="103">
        <v>3874</v>
      </c>
      <c r="H105" s="20" t="s">
        <v>104</v>
      </c>
      <c r="I105" s="40" t="s">
        <v>1107</v>
      </c>
      <c r="J105" s="20" t="s">
        <v>2192</v>
      </c>
      <c r="K105" s="127">
        <v>320501</v>
      </c>
      <c r="L105" s="210">
        <v>350101</v>
      </c>
      <c r="M105" s="210">
        <f>(12*(QUOTIENT(L105,10000)-31))+MOD(QUOTIENT(L105,100),100)+MOD(L105,100)-1</f>
        <v>49</v>
      </c>
      <c r="N105" s="1">
        <f>INT(L105/100)+(100*INT((MOD(L105,100)-1)/12))+MOD(MOD(L105,100)-1,12)</f>
        <v>3501</v>
      </c>
      <c r="P105" s="11"/>
      <c r="Q105" s="11"/>
      <c r="R105" s="11"/>
      <c r="S105" s="11"/>
      <c r="T105" s="11"/>
      <c r="U105" s="11"/>
      <c r="V105" s="11"/>
      <c r="W105" s="11"/>
      <c r="X105" s="51"/>
      <c r="Y105" s="11"/>
      <c r="Z105" s="11"/>
      <c r="AA105" s="11"/>
      <c r="AB105" s="11"/>
      <c r="AC105" s="22"/>
      <c r="AD105" s="24"/>
      <c r="AE105" s="24"/>
      <c r="AF105" s="24"/>
      <c r="AG105" s="24"/>
      <c r="AH105" s="24"/>
      <c r="AI105" s="24"/>
      <c r="AJ105" s="56"/>
      <c r="AK105" s="24"/>
      <c r="AL105" s="24"/>
      <c r="AM105" s="24"/>
      <c r="AN105" s="24"/>
      <c r="AO105" s="24"/>
      <c r="AP105" s="24"/>
      <c r="AQ105" s="24"/>
      <c r="AR105" s="24"/>
      <c r="AS105" s="24"/>
      <c r="AT105" s="24"/>
      <c r="AU105" s="24"/>
      <c r="AV105" s="56"/>
      <c r="AW105" s="24"/>
      <c r="AX105" s="24"/>
      <c r="AY105" s="24"/>
      <c r="AZ105" s="24"/>
      <c r="BA105" s="24"/>
      <c r="BB105" s="24"/>
      <c r="BC105" s="24"/>
      <c r="BD105" s="24"/>
      <c r="BE105" s="24"/>
      <c r="BF105" s="24"/>
      <c r="BG105" s="24"/>
      <c r="BH105" s="56"/>
      <c r="BI105" s="23"/>
    </row>
    <row r="106" spans="1:74" ht="14.25">
      <c r="A106" s="1" t="str">
        <f t="shared" si="6"/>
        <v>GG017-Howard-07</v>
      </c>
      <c r="B106" s="19" t="s">
        <v>898</v>
      </c>
      <c r="C106" s="19" t="s">
        <v>2085</v>
      </c>
      <c r="D106" s="19" t="s">
        <v>899</v>
      </c>
      <c r="E106" s="20" t="s">
        <v>179</v>
      </c>
      <c r="F106" s="20"/>
      <c r="G106" s="101">
        <v>2404</v>
      </c>
      <c r="H106" s="20" t="s">
        <v>111</v>
      </c>
      <c r="I106" s="40" t="s">
        <v>1103</v>
      </c>
      <c r="K106" s="127">
        <v>320501</v>
      </c>
      <c r="L106" s="210">
        <v>351203</v>
      </c>
      <c r="M106" s="210">
        <f>(12*(QUOTIENT(L106,10000)-31))+MOD(QUOTIENT(L106,100),100)+MOD(L106,100)-1</f>
        <v>62</v>
      </c>
      <c r="N106" s="1">
        <f>INT(L106/100)+(100*INT((MOD(L106,100)-1)/12))+MOD(MOD(L106,100)-1,12)</f>
        <v>3514</v>
      </c>
      <c r="AC106" s="22"/>
      <c r="AD106" s="24"/>
      <c r="AE106" s="24"/>
      <c r="AF106" s="24"/>
      <c r="AG106" s="24"/>
      <c r="AH106" s="24"/>
      <c r="AI106" s="24"/>
      <c r="AJ106" s="56"/>
      <c r="AK106" s="24"/>
      <c r="AL106" s="24"/>
      <c r="AM106" s="24"/>
      <c r="AN106" s="24"/>
      <c r="AO106" s="24"/>
      <c r="AP106" s="24"/>
      <c r="AQ106" s="24"/>
      <c r="AR106" s="24"/>
      <c r="AS106" s="24"/>
      <c r="AT106" s="24"/>
      <c r="AU106" s="24"/>
      <c r="AV106" s="56"/>
      <c r="AW106" s="24"/>
      <c r="AX106" s="24"/>
      <c r="AY106" s="24"/>
      <c r="AZ106" s="24"/>
      <c r="BA106" s="24"/>
      <c r="BB106" s="24"/>
      <c r="BC106" s="24"/>
      <c r="BD106" s="24"/>
      <c r="BE106" s="24"/>
      <c r="BF106" s="24"/>
      <c r="BG106" s="24"/>
      <c r="BH106" s="56"/>
      <c r="BI106" s="24"/>
      <c r="BJ106" s="24"/>
      <c r="BK106" s="24"/>
      <c r="BL106" s="24"/>
      <c r="BM106" s="24"/>
      <c r="BN106" s="24"/>
      <c r="BO106" s="24"/>
      <c r="BP106" s="24"/>
      <c r="BQ106" s="24"/>
      <c r="BR106" s="24"/>
      <c r="BS106" s="24"/>
      <c r="BT106" s="98"/>
      <c r="BU106" s="36"/>
      <c r="BV106" s="36"/>
    </row>
    <row r="107" spans="1:46" ht="14.25">
      <c r="A107" s="11" t="str">
        <f t="shared" si="6"/>
        <v>GG032-Huff-01</v>
      </c>
      <c r="B107" s="70" t="s">
        <v>673</v>
      </c>
      <c r="C107" s="70" t="s">
        <v>2085</v>
      </c>
      <c r="D107" s="70" t="s">
        <v>674</v>
      </c>
      <c r="E107" s="282" t="s">
        <v>477</v>
      </c>
      <c r="F107" s="70"/>
      <c r="G107" s="101">
        <v>16783</v>
      </c>
      <c r="H107" s="20" t="s">
        <v>126</v>
      </c>
      <c r="I107" s="40" t="s">
        <v>1097</v>
      </c>
      <c r="K107" s="127">
        <v>320601</v>
      </c>
      <c r="L107" s="215">
        <v>331001</v>
      </c>
      <c r="M107" s="210">
        <f>(12*(QUOTIENT(L107,10000)-31))+MOD(QUOTIENT(L107,100),100)+MOD(L107,100)-1</f>
        <v>34</v>
      </c>
      <c r="N107" s="1">
        <f>3100+(100*QUOTIENT(M107-1,12))+MOD(M107-1,12)+1</f>
        <v>3310</v>
      </c>
      <c r="AD107" s="22"/>
      <c r="AE107" s="24"/>
      <c r="AF107" s="24"/>
      <c r="AG107" s="24"/>
      <c r="AH107" s="24"/>
      <c r="AI107" s="24"/>
      <c r="AJ107" s="56"/>
      <c r="AK107" s="24"/>
      <c r="AL107" s="24"/>
      <c r="AM107" s="24"/>
      <c r="AN107" s="24"/>
      <c r="AO107" s="24"/>
      <c r="AP107" s="24"/>
      <c r="AQ107" s="24"/>
      <c r="AR107" s="24"/>
      <c r="AS107" s="24"/>
      <c r="AT107" s="23"/>
    </row>
    <row r="108" spans="1:109" ht="14.25">
      <c r="A108" s="162" t="str">
        <f t="shared" si="6"/>
        <v>GG045-Prem-06</v>
      </c>
      <c r="B108" s="168" t="s">
        <v>2000</v>
      </c>
      <c r="C108" s="146" t="s">
        <v>2085</v>
      </c>
      <c r="D108" s="168" t="s">
        <v>2001</v>
      </c>
      <c r="E108" s="163" t="s">
        <v>2050</v>
      </c>
      <c r="F108" s="163"/>
      <c r="G108" s="150">
        <v>9154</v>
      </c>
      <c r="H108" s="163" t="s">
        <v>139</v>
      </c>
      <c r="I108" s="169" t="s">
        <v>1102</v>
      </c>
      <c r="K108" s="153">
        <v>320701</v>
      </c>
      <c r="L108" s="212">
        <v>330401</v>
      </c>
      <c r="M108" s="210">
        <f>(12*(QUOTIENT(L108,10000)-31))+MOD(QUOTIENT(L108,100),100)+MOD(L108,100)-1</f>
        <v>28</v>
      </c>
      <c r="N108" s="1">
        <f>3100+(100*QUOTIENT(M108-1,12))+MOD(M108-1,12)+1</f>
        <v>3304</v>
      </c>
      <c r="O108" s="153" t="s">
        <v>2053</v>
      </c>
      <c r="X108" s="52"/>
      <c r="AE108" s="22"/>
      <c r="AF108" s="264"/>
      <c r="AG108" s="264"/>
      <c r="AH108" s="264"/>
      <c r="AI108" s="264"/>
      <c r="AJ108" s="56"/>
      <c r="AK108" s="264"/>
      <c r="AL108" s="264"/>
      <c r="AM108" s="264"/>
      <c r="AN108" s="23"/>
      <c r="AV108" s="52"/>
      <c r="BH108" s="52"/>
      <c r="BT108" s="52"/>
      <c r="CF108" s="52"/>
      <c r="CS108" s="122"/>
      <c r="DE108" s="122"/>
    </row>
    <row r="109" spans="1:32" ht="14.25">
      <c r="A109" s="1" t="str">
        <f t="shared" si="6"/>
        <v>GG006-Rittgers-06</v>
      </c>
      <c r="B109" s="1" t="s">
        <v>776</v>
      </c>
      <c r="C109" s="19" t="s">
        <v>2085</v>
      </c>
      <c r="D109" s="1" t="s">
        <v>777</v>
      </c>
      <c r="E109" s="2" t="s">
        <v>778</v>
      </c>
      <c r="G109" s="101">
        <v>6500</v>
      </c>
      <c r="H109" s="2" t="s">
        <v>100</v>
      </c>
      <c r="I109" s="40" t="s">
        <v>1102</v>
      </c>
      <c r="K109" s="127">
        <v>320801</v>
      </c>
      <c r="L109" s="210">
        <v>320801</v>
      </c>
      <c r="M109" s="210">
        <f>(12*(QUOTIENT(L109,10000)-31))+MOD(QUOTIENT(L109,100),100)+MOD(L109,100)-1</f>
        <v>20</v>
      </c>
      <c r="N109" s="1">
        <f>3100+(100*QUOTIENT(M109-1,12))+MOD(M109-1,12)+1</f>
        <v>3208</v>
      </c>
      <c r="AF109" s="78"/>
    </row>
    <row r="110" spans="1:84" ht="14.25">
      <c r="A110" s="1" t="str">
        <f t="shared" si="6"/>
        <v>GG024-JonesD-01</v>
      </c>
      <c r="B110" s="19" t="s">
        <v>681</v>
      </c>
      <c r="C110" s="19" t="s">
        <v>2085</v>
      </c>
      <c r="D110" s="19" t="s">
        <v>2122</v>
      </c>
      <c r="E110" s="20" t="s">
        <v>345</v>
      </c>
      <c r="F110" s="20"/>
      <c r="G110" s="103">
        <v>14363</v>
      </c>
      <c r="H110" s="20" t="s">
        <v>118</v>
      </c>
      <c r="I110" s="40" t="s">
        <v>1097</v>
      </c>
      <c r="K110" s="127">
        <v>320801</v>
      </c>
      <c r="L110" s="210">
        <v>320801</v>
      </c>
      <c r="M110" s="210">
        <f>(12*(QUOTIENT(L110,10000)-31))+MOD(QUOTIENT(L110,100),100)+MOD(L110,100)-1</f>
        <v>20</v>
      </c>
      <c r="N110" s="11">
        <f>INT(L110/100)+(100*INT((MOD(L110,100)-1)/12))+MOD(MOD(L110,100)-1,12)</f>
        <v>3208</v>
      </c>
      <c r="U110" s="11"/>
      <c r="V110" s="11"/>
      <c r="W110" s="11"/>
      <c r="X110" s="51"/>
      <c r="Y110" s="11"/>
      <c r="Z110" s="11"/>
      <c r="AA110" s="11"/>
      <c r="AF110" s="43"/>
      <c r="AV110" s="58"/>
      <c r="AW110" s="11"/>
      <c r="AX110" s="11"/>
      <c r="AY110" s="11"/>
      <c r="BC110" s="11"/>
      <c r="BD110" s="11"/>
      <c r="BQ110" s="70"/>
      <c r="BR110" s="11"/>
      <c r="BS110" s="11"/>
      <c r="BU110" s="11"/>
      <c r="BV110" s="11"/>
      <c r="BW110" s="11"/>
      <c r="BX110" s="11"/>
      <c r="BY110" s="11"/>
      <c r="BZ110" s="11"/>
      <c r="CA110" s="11"/>
      <c r="CB110" s="11"/>
      <c r="CC110" s="11"/>
      <c r="CD110" s="11"/>
      <c r="CE110" s="11"/>
      <c r="CF110" s="58"/>
    </row>
    <row r="111" spans="1:38" ht="14.25">
      <c r="A111" s="1" t="str">
        <f t="shared" si="6"/>
        <v>GG005-Goodlett-05</v>
      </c>
      <c r="B111" s="1" t="s">
        <v>779</v>
      </c>
      <c r="C111" s="19" t="s">
        <v>2085</v>
      </c>
      <c r="D111" s="1" t="s">
        <v>780</v>
      </c>
      <c r="E111" s="2" t="s">
        <v>781</v>
      </c>
      <c r="G111" s="101">
        <v>3339</v>
      </c>
      <c r="H111" s="2" t="s">
        <v>99</v>
      </c>
      <c r="I111" s="40" t="s">
        <v>1101</v>
      </c>
      <c r="J111" s="20" t="s">
        <v>1533</v>
      </c>
      <c r="K111" s="127">
        <v>320801</v>
      </c>
      <c r="L111" s="210">
        <v>321103</v>
      </c>
      <c r="M111" s="210">
        <f>(12*(QUOTIENT(L111,10000)-31))+MOD(QUOTIENT(L111,100),100)+MOD(L111,100)-1</f>
        <v>25</v>
      </c>
      <c r="N111" s="1">
        <f>3100+(100*QUOTIENT(M111-1,12))+MOD(M111-1,12)+1</f>
        <v>3301</v>
      </c>
      <c r="AA111" s="19" t="s">
        <v>67</v>
      </c>
      <c r="AF111" s="7"/>
      <c r="AG111" s="8"/>
      <c r="AH111" s="8"/>
      <c r="AI111" s="8"/>
      <c r="AJ111" s="57"/>
      <c r="AK111" s="14"/>
      <c r="AL111" s="14"/>
    </row>
    <row r="112" spans="1:36" ht="15">
      <c r="A112" s="175" t="str">
        <f>H112&amp;"-"&amp;B112&amp;"-"&amp;I112</f>
        <v>RofP037 (1632XMAS)-Kim-06</v>
      </c>
      <c r="B112" s="177" t="s">
        <v>1618</v>
      </c>
      <c r="C112" s="177" t="s">
        <v>2184</v>
      </c>
      <c r="D112" s="183" t="s">
        <v>1619</v>
      </c>
      <c r="E112" s="183" t="s">
        <v>1834</v>
      </c>
      <c r="F112" s="183"/>
      <c r="G112" s="176"/>
      <c r="H112" s="177" t="s">
        <v>1827</v>
      </c>
      <c r="I112" s="175" t="s">
        <v>1102</v>
      </c>
      <c r="J112" s="176"/>
      <c r="K112" s="234">
        <v>320801</v>
      </c>
      <c r="L112" s="223">
        <v>321201</v>
      </c>
      <c r="M112" s="210">
        <f>(12*(QUOTIENT(L112,10000)-31))+MOD(QUOTIENT(L112,100),100)+MOD(L112,100)-1</f>
        <v>24</v>
      </c>
      <c r="N112" s="1">
        <f>3100+(100*QUOTIENT(M112-1,12))+MOD(M112-1,12)+1</f>
        <v>3212</v>
      </c>
      <c r="AF112" s="236"/>
      <c r="AG112" s="24"/>
      <c r="AH112" s="24"/>
      <c r="AI112" s="24"/>
      <c r="AJ112" s="91"/>
    </row>
    <row r="113" spans="1:46" ht="14.25">
      <c r="A113" s="1" t="str">
        <f aca="true" t="shared" si="7" ref="A113:A119">TRIM(H113)&amp;"-"&amp;B113&amp;"-"&amp;I113</f>
        <v>GG005-Robison-01</v>
      </c>
      <c r="B113" s="1" t="s">
        <v>782</v>
      </c>
      <c r="C113" s="19" t="s">
        <v>2085</v>
      </c>
      <c r="D113" s="1" t="s">
        <v>783</v>
      </c>
      <c r="E113" s="2" t="s">
        <v>784</v>
      </c>
      <c r="G113" s="101">
        <v>6002</v>
      </c>
      <c r="H113" s="2" t="s">
        <v>99</v>
      </c>
      <c r="I113" s="40" t="s">
        <v>1097</v>
      </c>
      <c r="K113" s="127">
        <v>320801</v>
      </c>
      <c r="L113" s="210">
        <v>331001</v>
      </c>
      <c r="M113" s="210">
        <f>(12*(QUOTIENT(L113,10000)-31))+MOD(QUOTIENT(L113,100),100)+MOD(L113,100)-1</f>
        <v>34</v>
      </c>
      <c r="N113" s="1">
        <f>3100+(100*QUOTIENT(M113-1,12))+MOD(M113-1,12)+1</f>
        <v>3310</v>
      </c>
      <c r="AF113" s="7"/>
      <c r="AG113" s="8"/>
      <c r="AH113" s="8"/>
      <c r="AI113" s="8"/>
      <c r="AJ113" s="54"/>
      <c r="AK113" s="8"/>
      <c r="AL113" s="8"/>
      <c r="AM113" s="8"/>
      <c r="AN113" s="8"/>
      <c r="AO113" s="8"/>
      <c r="AP113" s="8"/>
      <c r="AQ113" s="8"/>
      <c r="AR113" s="8"/>
      <c r="AS113" s="8"/>
      <c r="AT113" s="9"/>
    </row>
    <row r="114" spans="1:53" ht="14.25">
      <c r="A114" s="1" t="str">
        <f t="shared" si="7"/>
        <v>GG004-Lutz-08</v>
      </c>
      <c r="B114" s="1" t="s">
        <v>772</v>
      </c>
      <c r="C114" s="19" t="s">
        <v>2085</v>
      </c>
      <c r="D114" s="1" t="s">
        <v>773</v>
      </c>
      <c r="E114" s="2" t="s">
        <v>774</v>
      </c>
      <c r="G114" s="101">
        <v>11709</v>
      </c>
      <c r="H114" s="2" t="s">
        <v>98</v>
      </c>
      <c r="I114" s="40" t="s">
        <v>1104</v>
      </c>
      <c r="J114" s="20" t="s">
        <v>2191</v>
      </c>
      <c r="K114" s="128">
        <v>320801</v>
      </c>
      <c r="L114" s="210">
        <v>340303</v>
      </c>
      <c r="M114" s="210">
        <f>(12*(QUOTIENT(L114,10000)-31))+MOD(QUOTIENT(L114,100),100)+MOD(L114,100)-1</f>
        <v>41</v>
      </c>
      <c r="N114" s="1">
        <f>3100+(100*QUOTIENT(M114-1,12))+MOD(M114-1,12)+1</f>
        <v>3405</v>
      </c>
      <c r="AA114" s="11"/>
      <c r="AB114" s="11"/>
      <c r="AC114" s="11"/>
      <c r="AD114" s="11"/>
      <c r="AE114" s="11"/>
      <c r="AF114" s="22"/>
      <c r="AG114" s="8"/>
      <c r="AH114" s="8"/>
      <c r="AI114" s="8"/>
      <c r="AJ114" s="54"/>
      <c r="AK114" s="8"/>
      <c r="AL114" s="8"/>
      <c r="AM114" s="8"/>
      <c r="AN114" s="8"/>
      <c r="AO114" s="8"/>
      <c r="AP114" s="8"/>
      <c r="AQ114" s="8"/>
      <c r="AR114" s="8"/>
      <c r="AS114" s="8"/>
      <c r="AT114" s="8"/>
      <c r="AU114" s="8"/>
      <c r="AV114" s="54"/>
      <c r="AW114" s="8"/>
      <c r="AX114" s="8"/>
      <c r="AY114" s="13" t="s">
        <v>775</v>
      </c>
      <c r="AZ114" s="13"/>
      <c r="BA114" s="13"/>
    </row>
    <row r="115" spans="1:53" ht="15">
      <c r="A115" s="175" t="str">
        <f t="shared" si="7"/>
        <v>GG067-Lorance-03</v>
      </c>
      <c r="B115" s="175" t="s">
        <v>1273</v>
      </c>
      <c r="C115" s="175" t="s">
        <v>2085</v>
      </c>
      <c r="D115" s="175" t="s">
        <v>1274</v>
      </c>
      <c r="E115" s="177" t="s">
        <v>1378</v>
      </c>
      <c r="F115" s="175"/>
      <c r="G115" s="175">
        <v>10525</v>
      </c>
      <c r="H115" s="175" t="s">
        <v>1375</v>
      </c>
      <c r="I115" s="175" t="s">
        <v>1099</v>
      </c>
      <c r="J115" s="176"/>
      <c r="K115" s="224">
        <v>320801</v>
      </c>
      <c r="L115" s="224">
        <v>340501</v>
      </c>
      <c r="M115" s="210">
        <f>(12*(QUOTIENT(L115,10000)-31))+MOD(QUOTIENT(L115,100),100)+MOD(L115,100)-1</f>
        <v>41</v>
      </c>
      <c r="N115" s="1">
        <f>3100+(100*QUOTIENT(M115-1,12))+MOD(M115-1,12)+1</f>
        <v>3405</v>
      </c>
      <c r="O115" s="179"/>
      <c r="AF115" s="22"/>
      <c r="AG115" s="24"/>
      <c r="AH115" s="24"/>
      <c r="AI115" s="24"/>
      <c r="AJ115" s="56"/>
      <c r="AK115" s="24"/>
      <c r="AL115" s="24"/>
      <c r="AM115" s="24"/>
      <c r="AN115" s="24"/>
      <c r="AO115" s="24"/>
      <c r="AP115" s="24"/>
      <c r="AQ115" s="24"/>
      <c r="AR115" s="24"/>
      <c r="AS115" s="24"/>
      <c r="AT115" s="24"/>
      <c r="AU115" s="24"/>
      <c r="AV115" s="56"/>
      <c r="AW115" s="24"/>
      <c r="AX115" s="24"/>
      <c r="AY115" s="24"/>
      <c r="AZ115" s="24"/>
      <c r="BA115" s="23"/>
    </row>
    <row r="116" spans="1:86" ht="15">
      <c r="A116" s="175" t="str">
        <f t="shared" si="7"/>
        <v>GG057-Lopatin-03</v>
      </c>
      <c r="B116" s="175" t="s">
        <v>1248</v>
      </c>
      <c r="C116" s="175" t="s">
        <v>2085</v>
      </c>
      <c r="D116" s="175" t="s">
        <v>1249</v>
      </c>
      <c r="E116" s="177" t="s">
        <v>1250</v>
      </c>
      <c r="F116" s="175"/>
      <c r="G116" s="175">
        <v>10196</v>
      </c>
      <c r="H116" s="175" t="s">
        <v>1244</v>
      </c>
      <c r="I116" s="179" t="s">
        <v>1099</v>
      </c>
      <c r="J116" s="176"/>
      <c r="K116" s="224">
        <v>320801</v>
      </c>
      <c r="L116" s="224">
        <v>370201</v>
      </c>
      <c r="M116" s="210">
        <f>(12*(QUOTIENT(L116,10000)-31))+MOD(QUOTIENT(L116,100),100)+MOD(L116,100)-1</f>
        <v>74</v>
      </c>
      <c r="N116" s="1">
        <f>3100+(100*QUOTIENT(M116-1,12))+MOD(M116-1,12)+1</f>
        <v>3702</v>
      </c>
      <c r="O116" s="178"/>
      <c r="AF116" s="22"/>
      <c r="AG116" s="24"/>
      <c r="AH116" s="24"/>
      <c r="AI116" s="24"/>
      <c r="AJ116" s="56"/>
      <c r="AK116" s="24"/>
      <c r="AL116" s="24"/>
      <c r="AM116" s="24"/>
      <c r="AN116" s="24"/>
      <c r="AO116" s="24"/>
      <c r="AP116" s="24"/>
      <c r="AQ116" s="24"/>
      <c r="AR116" s="24"/>
      <c r="AS116" s="24"/>
      <c r="AT116" s="24"/>
      <c r="AU116" s="24"/>
      <c r="AV116" s="56"/>
      <c r="AW116" s="24"/>
      <c r="AX116" s="24"/>
      <c r="AY116" s="24"/>
      <c r="AZ116" s="24"/>
      <c r="BA116" s="24"/>
      <c r="BB116" s="24"/>
      <c r="BC116" s="24"/>
      <c r="BD116" s="24"/>
      <c r="BE116" s="24"/>
      <c r="BF116" s="24"/>
      <c r="BG116" s="24"/>
      <c r="BH116" s="56"/>
      <c r="BI116" s="24"/>
      <c r="BJ116" s="24"/>
      <c r="BK116" s="24"/>
      <c r="BL116" s="24"/>
      <c r="BM116" s="24"/>
      <c r="BN116" s="24"/>
      <c r="BO116" s="24"/>
      <c r="BP116" s="24"/>
      <c r="BQ116" s="24"/>
      <c r="BR116" s="24"/>
      <c r="BS116" s="24"/>
      <c r="BT116" s="56"/>
      <c r="BU116" s="24"/>
      <c r="BV116" s="24"/>
      <c r="BW116" s="24"/>
      <c r="BX116" s="24"/>
      <c r="BY116" s="24"/>
      <c r="BZ116" s="24"/>
      <c r="CA116" s="24"/>
      <c r="CB116" s="24"/>
      <c r="CC116" s="24"/>
      <c r="CD116" s="24"/>
      <c r="CE116" s="24"/>
      <c r="CF116" s="56"/>
      <c r="CG116" s="24"/>
      <c r="CH116" s="23"/>
    </row>
    <row r="117" spans="1:33" ht="14.25">
      <c r="A117" s="1" t="str">
        <f t="shared" si="7"/>
        <v>GG002-Holler-04</v>
      </c>
      <c r="B117" s="1" t="s">
        <v>785</v>
      </c>
      <c r="C117" s="19" t="s">
        <v>2085</v>
      </c>
      <c r="D117" s="1" t="s">
        <v>786</v>
      </c>
      <c r="E117" s="2" t="s">
        <v>787</v>
      </c>
      <c r="G117" s="101">
        <v>2018</v>
      </c>
      <c r="H117" s="2" t="s">
        <v>95</v>
      </c>
      <c r="I117" s="40" t="s">
        <v>1100</v>
      </c>
      <c r="J117" s="20" t="s">
        <v>2189</v>
      </c>
      <c r="K117" s="127">
        <v>320901</v>
      </c>
      <c r="L117" s="210">
        <v>320901</v>
      </c>
      <c r="M117" s="210">
        <f>(12*(QUOTIENT(L117,10000)-31))+MOD(QUOTIENT(L117,100),100)+MOD(L117,100)-1</f>
        <v>21</v>
      </c>
      <c r="N117" s="1">
        <f>3100+(100*QUOTIENT(M117-1,12))+MOD(M117-1,12)+1</f>
        <v>3209</v>
      </c>
      <c r="AG117" s="78"/>
    </row>
    <row r="118" spans="1:38" ht="14.25">
      <c r="A118" s="1" t="str">
        <f t="shared" si="7"/>
        <v>GG003-Turner-05</v>
      </c>
      <c r="B118" s="1" t="s">
        <v>790</v>
      </c>
      <c r="C118" s="19" t="s">
        <v>2085</v>
      </c>
      <c r="D118" s="1" t="s">
        <v>791</v>
      </c>
      <c r="E118" s="2" t="s">
        <v>792</v>
      </c>
      <c r="G118" s="101">
        <v>23171</v>
      </c>
      <c r="H118" s="2" t="s">
        <v>97</v>
      </c>
      <c r="I118" s="40" t="s">
        <v>1101</v>
      </c>
      <c r="J118" s="20" t="s">
        <v>2190</v>
      </c>
      <c r="K118" s="127">
        <v>320901</v>
      </c>
      <c r="L118" s="210">
        <v>330201</v>
      </c>
      <c r="M118" s="210">
        <f>(12*(QUOTIENT(L118,10000)-31))+MOD(QUOTIENT(L118,100),100)+MOD(L118,100)-1</f>
        <v>26</v>
      </c>
      <c r="N118" s="1">
        <f>3100+(100*QUOTIENT(M118-1,12))+MOD(M118-1,12)+1</f>
        <v>3302</v>
      </c>
      <c r="AG118" s="7" t="s">
        <v>793</v>
      </c>
      <c r="AH118" s="8"/>
      <c r="AI118" s="8"/>
      <c r="AJ118" s="54"/>
      <c r="AK118" s="8"/>
      <c r="AL118" s="9"/>
    </row>
    <row r="119" spans="1:84" ht="14.25">
      <c r="A119" s="11" t="str">
        <f t="shared" si="7"/>
        <v>GG031-Schoeffel-06</v>
      </c>
      <c r="B119" s="70" t="s">
        <v>470</v>
      </c>
      <c r="C119" s="70" t="s">
        <v>2085</v>
      </c>
      <c r="D119" s="70" t="s">
        <v>471</v>
      </c>
      <c r="E119" s="20" t="s">
        <v>472</v>
      </c>
      <c r="F119" s="20"/>
      <c r="G119" s="103">
        <v>1580</v>
      </c>
      <c r="H119" s="20" t="s">
        <v>125</v>
      </c>
      <c r="I119" s="40" t="s">
        <v>1102</v>
      </c>
      <c r="K119" s="127">
        <v>320901</v>
      </c>
      <c r="L119" s="215">
        <v>330901</v>
      </c>
      <c r="M119" s="210">
        <f>(12*(QUOTIENT(L119,10000)-31))+MOD(QUOTIENT(L119,100),100)+MOD(L119,100)-1</f>
        <v>33</v>
      </c>
      <c r="N119" s="1">
        <f>3100+(100*QUOTIENT(M119-1,12))+MOD(M119-1,12)+1</f>
        <v>3309</v>
      </c>
      <c r="U119" s="11"/>
      <c r="V119" s="11"/>
      <c r="W119" s="11"/>
      <c r="X119" s="51"/>
      <c r="Y119" s="11"/>
      <c r="Z119" s="11"/>
      <c r="AA119" s="11"/>
      <c r="AG119" s="22"/>
      <c r="AH119" s="24"/>
      <c r="AI119" s="24"/>
      <c r="AJ119" s="56"/>
      <c r="AK119" s="24"/>
      <c r="AL119" s="24"/>
      <c r="AM119" s="24"/>
      <c r="AN119" s="24"/>
      <c r="AO119" s="24"/>
      <c r="AP119" s="24"/>
      <c r="AQ119" s="24"/>
      <c r="AR119" s="24"/>
      <c r="AS119" s="23"/>
      <c r="BC119" s="11"/>
      <c r="BD119" s="11"/>
      <c r="BQ119" s="70"/>
      <c r="BR119" s="11"/>
      <c r="BS119" s="11"/>
      <c r="BU119" s="11"/>
      <c r="BV119" s="11"/>
      <c r="BW119" s="11"/>
      <c r="BX119" s="11"/>
      <c r="BY119" s="11"/>
      <c r="BZ119" s="11"/>
      <c r="CA119" s="11"/>
      <c r="CB119" s="11"/>
      <c r="CC119" s="11"/>
      <c r="CD119" s="11"/>
      <c r="CE119" s="11"/>
      <c r="CF119" s="58"/>
    </row>
    <row r="120" spans="1:14" ht="15">
      <c r="A120" s="175" t="str">
        <f>H120&amp;"-"&amp;B120&amp;"-"&amp;I120</f>
        <v>RofP030-Hasseler-00</v>
      </c>
      <c r="B120" s="177" t="s">
        <v>478</v>
      </c>
      <c r="C120" s="177" t="s">
        <v>2185</v>
      </c>
      <c r="D120" s="177" t="s">
        <v>479</v>
      </c>
      <c r="E120" s="177" t="s">
        <v>1803</v>
      </c>
      <c r="F120" s="177"/>
      <c r="G120" s="176"/>
      <c r="H120" s="177" t="s">
        <v>1804</v>
      </c>
      <c r="I120" s="177" t="str">
        <f>TEXT(0,"00")</f>
        <v>00</v>
      </c>
      <c r="J120" s="176"/>
      <c r="K120" s="223">
        <v>320901</v>
      </c>
      <c r="L120" s="223">
        <v>330901</v>
      </c>
      <c r="M120" s="210">
        <f>(12*(QUOTIENT(L120,10000)-31))+MOD(QUOTIENT(L120,100),100)+MOD(L120,100)-1</f>
        <v>33</v>
      </c>
      <c r="N120" s="1">
        <f>3100+(100*QUOTIENT(M120-1,12))+MOD(M120-1,12)+1</f>
        <v>3309</v>
      </c>
    </row>
    <row r="121" spans="1:91" ht="14.25">
      <c r="A121" s="1" t="str">
        <f>TRIM(H121)&amp;"-"&amp;B121&amp;"-"&amp;I121</f>
        <v>GG020-Hughes-09</v>
      </c>
      <c r="B121" s="19" t="s">
        <v>728</v>
      </c>
      <c r="C121" s="19" t="s">
        <v>2085</v>
      </c>
      <c r="D121" s="19" t="s">
        <v>729</v>
      </c>
      <c r="E121" s="20" t="s">
        <v>271</v>
      </c>
      <c r="F121" s="20"/>
      <c r="G121" s="103">
        <v>8195</v>
      </c>
      <c r="H121" s="20" t="s">
        <v>114</v>
      </c>
      <c r="I121" s="40" t="s">
        <v>1105</v>
      </c>
      <c r="J121" s="173" t="s">
        <v>25</v>
      </c>
      <c r="K121" s="127">
        <v>320901</v>
      </c>
      <c r="L121" s="210">
        <v>331101</v>
      </c>
      <c r="M121" s="210">
        <f>(12*(QUOTIENT(L121,10000)-31))+MOD(QUOTIENT(L121,100),100)+MOD(L121,100)-1</f>
        <v>35</v>
      </c>
      <c r="N121" s="1">
        <f>INT(L121/100)+(100*INT((MOD(L121,100)-1)/12))+MOD(MOD(L121,100)-1,12)</f>
        <v>3311</v>
      </c>
      <c r="U121" s="11"/>
      <c r="V121" s="11"/>
      <c r="W121" s="11"/>
      <c r="X121" s="51"/>
      <c r="Y121" s="11"/>
      <c r="Z121" s="11"/>
      <c r="AA121" s="11"/>
      <c r="AG121" s="22"/>
      <c r="AH121" s="24"/>
      <c r="AI121" s="24"/>
      <c r="AJ121" s="56"/>
      <c r="AK121" s="24"/>
      <c r="AL121" s="24"/>
      <c r="AM121" s="24"/>
      <c r="AN121" s="24"/>
      <c r="AO121" s="24"/>
      <c r="AP121" s="24"/>
      <c r="AQ121" s="24"/>
      <c r="AR121" s="24"/>
      <c r="AS121" s="24"/>
      <c r="AT121" s="24"/>
      <c r="AU121" s="23"/>
      <c r="BC121" s="11"/>
      <c r="BD121" s="11"/>
      <c r="BQ121" s="70"/>
      <c r="BR121" s="11"/>
      <c r="BS121" s="11"/>
      <c r="BT121" s="58"/>
      <c r="BU121" s="11"/>
      <c r="BV121" s="11"/>
      <c r="BW121" s="11"/>
      <c r="BX121" s="11"/>
      <c r="BY121" s="11"/>
      <c r="BZ121" s="11"/>
      <c r="CA121" s="11"/>
      <c r="CB121" s="11"/>
      <c r="CC121" s="11"/>
      <c r="CD121" s="11"/>
      <c r="CE121" s="11"/>
      <c r="CF121" s="58"/>
      <c r="CG121" s="11"/>
      <c r="CH121" s="11"/>
      <c r="CI121" s="11"/>
      <c r="CJ121" s="11"/>
      <c r="CK121" s="11"/>
      <c r="CL121" s="11"/>
      <c r="CM121" s="11"/>
    </row>
    <row r="122" spans="1:50" ht="14.25">
      <c r="A122" s="165" t="str">
        <f>TRIM(H122)&amp;"-"&amp;B122&amp;"-"&amp;I122</f>
        <v>RAM-Flint-05</v>
      </c>
      <c r="B122" s="4" t="s">
        <v>679</v>
      </c>
      <c r="C122" s="19" t="s">
        <v>2183</v>
      </c>
      <c r="D122" s="19" t="s">
        <v>680</v>
      </c>
      <c r="E122" s="20" t="s">
        <v>941</v>
      </c>
      <c r="F122" s="20"/>
      <c r="G122" s="103">
        <v>980</v>
      </c>
      <c r="H122" s="20" t="s">
        <v>1018</v>
      </c>
      <c r="I122" s="40" t="s">
        <v>1101</v>
      </c>
      <c r="K122" s="127">
        <v>320903</v>
      </c>
      <c r="L122" s="210">
        <v>320903</v>
      </c>
      <c r="M122" s="210">
        <f>(12*(QUOTIENT(L122,10000)-31))+MOD(QUOTIENT(L122,100),100)+MOD(L122,100)-1</f>
        <v>23</v>
      </c>
      <c r="N122" s="1">
        <f>3100+(100*QUOTIENT(M122-1,12))+MOD(M122-1,12)+1</f>
        <v>3211</v>
      </c>
      <c r="AF122" s="11"/>
      <c r="AG122" s="81"/>
      <c r="AH122" s="78"/>
      <c r="AI122" s="78"/>
      <c r="AJ122" s="58"/>
      <c r="AK122" s="11"/>
      <c r="AL122" s="11"/>
      <c r="AM122" s="11"/>
      <c r="AN122" s="11"/>
      <c r="AO122" s="11"/>
      <c r="AP122" s="11"/>
      <c r="AQ122" s="11"/>
      <c r="AR122" s="11"/>
      <c r="AS122" s="11"/>
      <c r="AT122" s="11"/>
      <c r="AU122" s="11"/>
      <c r="AV122" s="58"/>
      <c r="AW122" s="11"/>
      <c r="AX122" s="11"/>
    </row>
    <row r="123" spans="1:48" ht="14.25">
      <c r="A123" s="165" t="str">
        <f>TRIM(H123)&amp;"-"&amp;B123&amp;"-"&amp;I123</f>
        <v>BRF01-Dorsett-13</v>
      </c>
      <c r="B123" s="1" t="s">
        <v>788</v>
      </c>
      <c r="C123" s="19" t="s">
        <v>2183</v>
      </c>
      <c r="D123" s="1" t="s">
        <v>789</v>
      </c>
      <c r="E123" s="20" t="s">
        <v>1000</v>
      </c>
      <c r="F123" s="20"/>
      <c r="G123" s="103">
        <v>6000</v>
      </c>
      <c r="H123" s="2" t="s">
        <v>2150</v>
      </c>
      <c r="I123" s="40" t="s">
        <v>1109</v>
      </c>
      <c r="K123" s="127">
        <v>320903</v>
      </c>
      <c r="L123" s="210">
        <v>320903</v>
      </c>
      <c r="M123" s="210">
        <f>(12*(QUOTIENT(L123,10000)-31))+MOD(QUOTIENT(L123,100),100)+MOD(L123,100)-1</f>
        <v>23</v>
      </c>
      <c r="N123" s="1">
        <f>3100+(100*QUOTIENT(M123-1,12))+MOD(M123-1,12)+1</f>
        <v>3211</v>
      </c>
      <c r="AE123" s="11"/>
      <c r="AG123" s="76"/>
      <c r="AH123" s="43"/>
      <c r="AI123" s="43"/>
      <c r="AR123" s="11"/>
      <c r="AS123" s="70"/>
      <c r="AT123" s="11"/>
      <c r="AU123" s="11"/>
      <c r="AV123" s="58"/>
    </row>
    <row r="124" spans="1:71" ht="14.25">
      <c r="A124" s="1" t="str">
        <f>TRIM(H124)&amp;"-"&amp;B124&amp;"-"&amp;I124</f>
        <v>GG012-Cooper-12</v>
      </c>
      <c r="B124" s="19" t="s">
        <v>893</v>
      </c>
      <c r="C124" s="19" t="s">
        <v>2085</v>
      </c>
      <c r="D124" s="19" t="s">
        <v>894</v>
      </c>
      <c r="E124" s="20" t="s">
        <v>2105</v>
      </c>
      <c r="F124" s="20"/>
      <c r="G124" s="103">
        <v>12056</v>
      </c>
      <c r="H124" s="20" t="s">
        <v>106</v>
      </c>
      <c r="I124" s="40" t="s">
        <v>1108</v>
      </c>
      <c r="J124" s="20" t="s">
        <v>11</v>
      </c>
      <c r="K124" s="127">
        <v>320904</v>
      </c>
      <c r="L124" s="210">
        <v>340903</v>
      </c>
      <c r="M124" s="210">
        <f>(12*(QUOTIENT(L124,10000)-31))+MOD(QUOTIENT(L124,100),100)+MOD(L124,100)-1</f>
        <v>47</v>
      </c>
      <c r="N124" s="1">
        <f>INT(L124/100)+(100*INT((MOD(L124,100)-1)/12))+MOD(MOD(L124,100)-1,12)</f>
        <v>3411</v>
      </c>
      <c r="U124" s="11"/>
      <c r="V124" s="11"/>
      <c r="W124" s="11"/>
      <c r="X124" s="51"/>
      <c r="Y124" s="11"/>
      <c r="Z124" s="11"/>
      <c r="AA124" s="11"/>
      <c r="AG124" s="73"/>
      <c r="AH124" s="35"/>
      <c r="AI124" s="35"/>
      <c r="AJ124" s="97"/>
      <c r="AK124" s="24"/>
      <c r="AL124" s="24"/>
      <c r="AM124" s="24"/>
      <c r="AN124" s="24"/>
      <c r="AO124" s="24"/>
      <c r="AP124" s="24"/>
      <c r="AQ124" s="24"/>
      <c r="AR124" s="24"/>
      <c r="AS124" s="24"/>
      <c r="AT124" s="24"/>
      <c r="AU124" s="24"/>
      <c r="AV124" s="56"/>
      <c r="AW124" s="24"/>
      <c r="AX124" s="24"/>
      <c r="AY124" s="24"/>
      <c r="AZ124" s="24"/>
      <c r="BA124" s="24"/>
      <c r="BB124" s="24"/>
      <c r="BC124" s="24"/>
      <c r="BD124" s="24"/>
      <c r="BE124" s="36"/>
      <c r="BF124" s="36"/>
      <c r="BG124" s="36"/>
      <c r="BQ124" s="70"/>
      <c r="BR124" s="11"/>
      <c r="BS124" s="11"/>
    </row>
    <row r="125" spans="1:83" ht="14.25">
      <c r="A125" s="192" t="str">
        <f>H125</f>
        <v>B36-SoF</v>
      </c>
      <c r="B125" s="177" t="s">
        <v>893</v>
      </c>
      <c r="C125" s="177" t="s">
        <v>2183</v>
      </c>
      <c r="D125" s="177" t="s">
        <v>1455</v>
      </c>
      <c r="E125" s="177" t="s">
        <v>1711</v>
      </c>
      <c r="F125" s="177" t="s">
        <v>11</v>
      </c>
      <c r="G125" s="176"/>
      <c r="H125" s="177" t="s">
        <v>2147</v>
      </c>
      <c r="I125" s="177" t="str">
        <f>TEXT(0,"00")</f>
        <v>00</v>
      </c>
      <c r="J125" s="176"/>
      <c r="K125" s="198">
        <v>320904</v>
      </c>
      <c r="L125" s="231">
        <v>360903</v>
      </c>
      <c r="M125" s="210">
        <f>(12*(QUOTIENT(L125,10000)-31))+MOD(QUOTIENT(L125,100),100)+MOD(L125,100)-1</f>
        <v>71</v>
      </c>
      <c r="N125" s="1">
        <f>3100+(100*QUOTIENT(M125-1,12))+MOD(M125-1,12)+1</f>
        <v>3611</v>
      </c>
      <c r="O125" s="177"/>
      <c r="AG125" s="73" t="s">
        <v>910</v>
      </c>
      <c r="AH125" s="35"/>
      <c r="AI125" s="35"/>
      <c r="AJ125" s="97"/>
      <c r="AK125" s="24"/>
      <c r="AL125" s="24"/>
      <c r="AM125" s="24"/>
      <c r="AN125" s="24"/>
      <c r="AO125" s="24"/>
      <c r="AP125" s="24"/>
      <c r="AQ125" s="24"/>
      <c r="AR125" s="24"/>
      <c r="AS125" s="24"/>
      <c r="AT125" s="24"/>
      <c r="AU125" s="24"/>
      <c r="AV125" s="56"/>
      <c r="AW125" s="24"/>
      <c r="AX125" s="24"/>
      <c r="AY125" s="24"/>
      <c r="AZ125" s="24"/>
      <c r="BA125" s="24"/>
      <c r="BB125" s="24"/>
      <c r="BC125" s="24"/>
      <c r="BD125" s="24"/>
      <c r="BE125" s="24"/>
      <c r="BF125" s="24"/>
      <c r="BG125" s="24"/>
      <c r="BH125" s="56"/>
      <c r="BI125" s="24"/>
      <c r="BJ125" s="24"/>
      <c r="BK125" s="24"/>
      <c r="BL125" s="24"/>
      <c r="BM125" s="24"/>
      <c r="BN125" s="24"/>
      <c r="BO125" s="24"/>
      <c r="BP125" s="24"/>
      <c r="BQ125" s="24"/>
      <c r="BR125" s="24"/>
      <c r="BS125" s="24"/>
      <c r="BT125" s="56"/>
      <c r="BU125" s="24"/>
      <c r="BV125" s="24"/>
      <c r="BW125" s="24"/>
      <c r="BX125" s="24"/>
      <c r="BY125" s="24"/>
      <c r="BZ125" s="24"/>
      <c r="CA125" s="24"/>
      <c r="CB125" s="24"/>
      <c r="CC125" s="37" t="s">
        <v>1882</v>
      </c>
      <c r="CD125" s="36"/>
      <c r="CE125" s="36"/>
    </row>
    <row r="126" spans="1:40" ht="14.25">
      <c r="A126" s="1" t="str">
        <f aca="true" t="shared" si="8" ref="A126:A137">TRIM(H126)&amp;"-"&amp;B126&amp;"-"&amp;I126</f>
        <v>GG007-Friend-03</v>
      </c>
      <c r="B126" s="1" t="s">
        <v>794</v>
      </c>
      <c r="C126" s="19" t="s">
        <v>2085</v>
      </c>
      <c r="D126" s="1" t="s">
        <v>795</v>
      </c>
      <c r="E126" s="2" t="s">
        <v>796</v>
      </c>
      <c r="G126" s="101">
        <v>11118</v>
      </c>
      <c r="H126" s="2" t="s">
        <v>102</v>
      </c>
      <c r="I126" s="40" t="s">
        <v>1099</v>
      </c>
      <c r="K126" s="127">
        <v>320908</v>
      </c>
      <c r="L126" s="210">
        <v>330401</v>
      </c>
      <c r="M126" s="210">
        <f>(12*(QUOTIENT(L126,10000)-31))+MOD(QUOTIENT(L126,100),100)+MOD(L126,100)-1</f>
        <v>28</v>
      </c>
      <c r="N126" s="1">
        <f>3100+(100*QUOTIENT(M126-1,12))+MOD(M126-1,12)+1</f>
        <v>3304</v>
      </c>
      <c r="AG126" s="21"/>
      <c r="AH126" s="13"/>
      <c r="AI126" s="13"/>
      <c r="AJ126" s="55"/>
      <c r="AK126" s="13"/>
      <c r="AL126" s="13"/>
      <c r="AM126" s="13"/>
      <c r="AN126" s="9" t="s">
        <v>797</v>
      </c>
    </row>
    <row r="127" spans="1:39" ht="15">
      <c r="A127" s="175" t="str">
        <f t="shared" si="8"/>
        <v>GG057-Varner-02</v>
      </c>
      <c r="B127" s="175" t="s">
        <v>1245</v>
      </c>
      <c r="C127" s="175" t="s">
        <v>2085</v>
      </c>
      <c r="D127" s="175" t="s">
        <v>1246</v>
      </c>
      <c r="E127" s="177" t="s">
        <v>1247</v>
      </c>
      <c r="F127" s="175"/>
      <c r="G127" s="175">
        <v>2043</v>
      </c>
      <c r="H127" s="175" t="s">
        <v>1244</v>
      </c>
      <c r="I127" s="179" t="s">
        <v>1098</v>
      </c>
      <c r="J127" s="176"/>
      <c r="K127" s="224">
        <v>321001</v>
      </c>
      <c r="L127" s="224">
        <v>330301</v>
      </c>
      <c r="M127" s="210">
        <f>(12*(QUOTIENT(L127,10000)-31))+MOD(QUOTIENT(L127,100),100)+MOD(L127,100)-1</f>
        <v>27</v>
      </c>
      <c r="N127" s="1">
        <f>3100+(100*QUOTIENT(M127-1,12))+MOD(M127-1,12)+1</f>
        <v>3303</v>
      </c>
      <c r="O127" s="179"/>
      <c r="AH127" s="22"/>
      <c r="AI127" s="24"/>
      <c r="AJ127" s="56"/>
      <c r="AK127" s="24"/>
      <c r="AL127" s="24"/>
      <c r="AM127" s="23"/>
    </row>
    <row r="128" spans="1:44" ht="14.25">
      <c r="A128" s="1" t="str">
        <f t="shared" si="8"/>
        <v>GG009-Mackey-25</v>
      </c>
      <c r="B128" s="19" t="s">
        <v>670</v>
      </c>
      <c r="C128" s="19" t="s">
        <v>2085</v>
      </c>
      <c r="D128" s="19" t="s">
        <v>671</v>
      </c>
      <c r="E128" s="20" t="s">
        <v>1089</v>
      </c>
      <c r="F128" s="20"/>
      <c r="G128" s="103">
        <v>8373</v>
      </c>
      <c r="H128" s="20" t="s">
        <v>101</v>
      </c>
      <c r="I128" s="40" t="s">
        <v>1872</v>
      </c>
      <c r="J128" s="20" t="s">
        <v>31</v>
      </c>
      <c r="K128" s="127">
        <v>321001</v>
      </c>
      <c r="L128" s="210">
        <v>330801</v>
      </c>
      <c r="M128" s="210">
        <f>(12*(QUOTIENT(L128,10000)-31))+MOD(QUOTIENT(L128,100),100)+MOD(L128,100)-1</f>
        <v>32</v>
      </c>
      <c r="N128" s="1">
        <f>INT(L128/100)+(100*INT((MOD(L128,100)-1)/12))+MOD(MOD(L128,100)-1,12)</f>
        <v>3308</v>
      </c>
      <c r="AH128" s="22"/>
      <c r="AI128" s="24"/>
      <c r="AJ128" s="56"/>
      <c r="AK128" s="24"/>
      <c r="AL128" s="24"/>
      <c r="AM128" s="24"/>
      <c r="AN128" s="24"/>
      <c r="AO128" s="24"/>
      <c r="AP128" s="24"/>
      <c r="AQ128" s="24"/>
      <c r="AR128" s="23"/>
    </row>
    <row r="129" spans="1:109" ht="14.25">
      <c r="A129" s="162" t="str">
        <f t="shared" si="8"/>
        <v>GG039-Huston-01</v>
      </c>
      <c r="B129" s="162" t="s">
        <v>684</v>
      </c>
      <c r="C129" s="146" t="s">
        <v>2085</v>
      </c>
      <c r="D129" s="162" t="s">
        <v>352</v>
      </c>
      <c r="E129" s="163" t="s">
        <v>1986</v>
      </c>
      <c r="F129" s="163"/>
      <c r="G129" s="150">
        <v>14063</v>
      </c>
      <c r="H129" s="163" t="s">
        <v>133</v>
      </c>
      <c r="I129" s="169" t="s">
        <v>1097</v>
      </c>
      <c r="J129" s="311" t="s">
        <v>1539</v>
      </c>
      <c r="K129">
        <v>321001</v>
      </c>
      <c r="L129" s="212">
        <v>350401</v>
      </c>
      <c r="M129" s="210">
        <f>(12*(QUOTIENT(L129,10000)-31))+MOD(QUOTIENT(L129,100),100)+MOD(L129,100)-1</f>
        <v>52</v>
      </c>
      <c r="N129" s="1">
        <f>3100+(100*QUOTIENT(M129-1,12))+MOD(M129-1,12)+1</f>
        <v>3504</v>
      </c>
      <c r="X129" s="52"/>
      <c r="AH129" s="22"/>
      <c r="AJ129" s="52"/>
      <c r="AV129" s="52"/>
      <c r="BH129" s="52"/>
      <c r="BL129" s="23"/>
      <c r="CF129" s="52"/>
      <c r="CS129" s="122"/>
      <c r="DE129" s="122"/>
    </row>
    <row r="130" spans="1:109" s="17" customFormat="1" ht="15">
      <c r="A130" s="175" t="str">
        <f t="shared" si="8"/>
        <v>GG048-Howard-01</v>
      </c>
      <c r="B130" s="175" t="s">
        <v>898</v>
      </c>
      <c r="C130" s="175" t="s">
        <v>2085</v>
      </c>
      <c r="D130" s="175" t="s">
        <v>1122</v>
      </c>
      <c r="E130" s="177" t="s">
        <v>1132</v>
      </c>
      <c r="F130" s="177"/>
      <c r="G130" s="175">
        <v>6145</v>
      </c>
      <c r="H130" s="175" t="s">
        <v>1133</v>
      </c>
      <c r="I130" s="179" t="s">
        <v>1097</v>
      </c>
      <c r="J130" s="176"/>
      <c r="K130" s="223">
        <v>321002</v>
      </c>
      <c r="L130" s="223">
        <v>321002</v>
      </c>
      <c r="M130" s="210">
        <f>(12*(QUOTIENT(L130,10000)-31))+MOD(QUOTIENT(L130,100),100)+MOD(L130,100)-1</f>
        <v>23</v>
      </c>
      <c r="N130" s="1">
        <f>3100+(100*QUOTIENT(M130-1,12))+MOD(M130-1,12)+1</f>
        <v>3211</v>
      </c>
      <c r="O130" s="177" t="s">
        <v>1134</v>
      </c>
      <c r="X130" s="48"/>
      <c r="AH130" s="76" t="s">
        <v>912</v>
      </c>
      <c r="AI130" s="43"/>
      <c r="AJ130" s="62"/>
      <c r="AV130" s="62"/>
      <c r="BH130" s="62"/>
      <c r="BI130" s="27"/>
      <c r="BJ130" s="27"/>
      <c r="BK130" s="27"/>
      <c r="BL130" s="27"/>
      <c r="BM130" s="27"/>
      <c r="BN130" s="27"/>
      <c r="BO130" s="27"/>
      <c r="BP130" s="27"/>
      <c r="BQ130" s="27"/>
      <c r="BR130" s="27"/>
      <c r="BS130" s="27"/>
      <c r="BT130" s="69"/>
      <c r="BU130" s="27"/>
      <c r="BV130" s="27"/>
      <c r="BW130" s="27"/>
      <c r="BX130" s="27"/>
      <c r="BY130" s="27"/>
      <c r="CF130" s="62"/>
      <c r="CS130" s="125"/>
      <c r="DE130" s="125"/>
    </row>
    <row r="131" spans="1:36" ht="14.25">
      <c r="A131" s="165" t="str">
        <f t="shared" si="8"/>
        <v>RAM-DeMarce-09</v>
      </c>
      <c r="B131" s="5" t="s">
        <v>718</v>
      </c>
      <c r="C131" s="19" t="s">
        <v>2183</v>
      </c>
      <c r="D131" s="19" t="s">
        <v>719</v>
      </c>
      <c r="E131" s="20" t="s">
        <v>942</v>
      </c>
      <c r="F131" s="20"/>
      <c r="G131" s="103">
        <v>1764</v>
      </c>
      <c r="H131" s="20" t="s">
        <v>1018</v>
      </c>
      <c r="I131" s="40" t="s">
        <v>1105</v>
      </c>
      <c r="K131" s="127">
        <v>321201</v>
      </c>
      <c r="L131" s="210">
        <v>321201</v>
      </c>
      <c r="M131" s="210">
        <f>(12*(QUOTIENT(L131,10000)-31))+MOD(QUOTIENT(L131,100),100)+MOD(L131,100)-1</f>
        <v>24</v>
      </c>
      <c r="N131" s="1">
        <f>3100+(100*QUOTIENT(M131-1,12))+MOD(M131-1,12)+1</f>
        <v>3212</v>
      </c>
      <c r="AJ131" s="77"/>
    </row>
    <row r="132" spans="1:36" ht="14.25">
      <c r="A132" s="165" t="str">
        <f t="shared" si="8"/>
        <v>RAM-DeMarce-10</v>
      </c>
      <c r="B132" s="5" t="s">
        <v>718</v>
      </c>
      <c r="C132" s="19" t="s">
        <v>2183</v>
      </c>
      <c r="D132" s="19" t="s">
        <v>719</v>
      </c>
      <c r="E132" s="20" t="s">
        <v>943</v>
      </c>
      <c r="F132" s="20"/>
      <c r="G132" s="103">
        <v>4299</v>
      </c>
      <c r="H132" s="20" t="s">
        <v>1018</v>
      </c>
      <c r="I132" s="40" t="s">
        <v>1106</v>
      </c>
      <c r="K132" s="127">
        <v>321201</v>
      </c>
      <c r="L132" s="210">
        <v>321201</v>
      </c>
      <c r="M132" s="210">
        <f>(12*(QUOTIENT(L132,10000)-31))+MOD(QUOTIENT(L132,100),100)+MOD(L132,100)-1</f>
        <v>24</v>
      </c>
      <c r="N132" s="1">
        <f>3100+(100*QUOTIENT(M132-1,12))+MOD(M132-1,12)+1</f>
        <v>3212</v>
      </c>
      <c r="AJ132" s="77"/>
    </row>
    <row r="133" spans="1:36" ht="14.25">
      <c r="A133" s="165" t="str">
        <f t="shared" si="8"/>
        <v>BRF01-Wentworth-14</v>
      </c>
      <c r="B133" s="1" t="s">
        <v>799</v>
      </c>
      <c r="C133" s="19" t="s">
        <v>2183</v>
      </c>
      <c r="D133" s="1" t="s">
        <v>800</v>
      </c>
      <c r="E133" s="2" t="s">
        <v>801</v>
      </c>
      <c r="G133" s="101">
        <v>12000</v>
      </c>
      <c r="H133" s="2" t="s">
        <v>2150</v>
      </c>
      <c r="I133" s="40" t="s">
        <v>1110</v>
      </c>
      <c r="K133" s="127">
        <v>321201</v>
      </c>
      <c r="L133" s="210">
        <v>321201</v>
      </c>
      <c r="M133" s="210">
        <f>(12*(QUOTIENT(L133,10000)-31))+MOD(QUOTIENT(L133,100),100)+MOD(L133,100)-1</f>
        <v>24</v>
      </c>
      <c r="N133" s="1">
        <f>3100+(100*QUOTIENT(M133-1,12))+MOD(M133-1,12)+1</f>
        <v>3212</v>
      </c>
      <c r="AJ133" s="77"/>
    </row>
    <row r="134" spans="1:40" ht="14.25">
      <c r="A134" s="1" t="str">
        <f t="shared" si="8"/>
        <v>GG008-Rittgers-12</v>
      </c>
      <c r="B134" s="19" t="s">
        <v>714</v>
      </c>
      <c r="C134" s="19" t="s">
        <v>2085</v>
      </c>
      <c r="D134" s="19" t="s">
        <v>715</v>
      </c>
      <c r="E134" s="20" t="s">
        <v>1038</v>
      </c>
      <c r="F134" s="20"/>
      <c r="G134" s="103">
        <v>2500</v>
      </c>
      <c r="H134" s="20" t="s">
        <v>103</v>
      </c>
      <c r="I134" s="40" t="s">
        <v>1108</v>
      </c>
      <c r="K134" s="127">
        <v>321201</v>
      </c>
      <c r="L134" s="210">
        <v>321201</v>
      </c>
      <c r="M134" s="210">
        <f>(12*(QUOTIENT(L134,10000)-31))+MOD(QUOTIENT(L134,100),100)+MOD(L134,100)-1</f>
        <v>24</v>
      </c>
      <c r="N134" s="1">
        <f>3100+(100*QUOTIENT(M134-1,12))+MOD(M134-1,12)+1</f>
        <v>3212</v>
      </c>
      <c r="AC134" s="11"/>
      <c r="AD134" s="11"/>
      <c r="AE134" s="11"/>
      <c r="AF134" s="11"/>
      <c r="AG134" s="11"/>
      <c r="AH134" s="11"/>
      <c r="AI134" s="11"/>
      <c r="AJ134" s="77"/>
      <c r="AK134" s="11"/>
      <c r="AL134" s="11"/>
      <c r="AM134" s="11"/>
      <c r="AN134" s="11"/>
    </row>
    <row r="135" spans="1:109" s="4" customFormat="1" ht="14.25" hidden="1">
      <c r="A135" s="1" t="str">
        <f t="shared" si="8"/>
        <v>GG009-Cooper-</v>
      </c>
      <c r="B135" s="4" t="s">
        <v>893</v>
      </c>
      <c r="C135" s="19"/>
      <c r="D135" s="4" t="s">
        <v>894</v>
      </c>
      <c r="E135" s="3" t="s">
        <v>1016</v>
      </c>
      <c r="F135" s="3"/>
      <c r="G135" s="106"/>
      <c r="H135" s="3" t="s">
        <v>101</v>
      </c>
      <c r="I135" s="41"/>
      <c r="J135" s="3"/>
      <c r="K135" s="127">
        <v>3311</v>
      </c>
      <c r="L135" s="210">
        <v>3406</v>
      </c>
      <c r="M135" s="210">
        <f>(12*(QUOTIENT(L135,10000)-31))+MOD(QUOTIENT(L135,100),100)+MOD(L135,100)-1</f>
        <v>-333</v>
      </c>
      <c r="N135" s="1">
        <f>3100+(100*QUOTIENT(M135-1,12))+MOD(M135-1,12)+1</f>
        <v>403</v>
      </c>
      <c r="X135" s="48"/>
      <c r="AJ135" s="61"/>
      <c r="AU135" s="29"/>
      <c r="AV135" s="66"/>
      <c r="AW135" s="30"/>
      <c r="AX135" s="30"/>
      <c r="AY135" s="30"/>
      <c r="AZ135" s="30"/>
      <c r="BA135" s="30"/>
      <c r="BB135" s="31" t="s">
        <v>690</v>
      </c>
      <c r="BC135" s="31"/>
      <c r="BD135" s="31"/>
      <c r="BH135" s="61"/>
      <c r="BT135" s="61"/>
      <c r="CF135" s="61"/>
      <c r="CS135" s="124"/>
      <c r="DE135" s="124"/>
    </row>
    <row r="136" spans="1:36" ht="14.25">
      <c r="A136" s="1" t="str">
        <f t="shared" si="8"/>
        <v>GG020-Zeek-03</v>
      </c>
      <c r="B136" s="1" t="s">
        <v>802</v>
      </c>
      <c r="C136" s="19" t="s">
        <v>2085</v>
      </c>
      <c r="D136" s="1" t="s">
        <v>803</v>
      </c>
      <c r="E136" s="2" t="s">
        <v>804</v>
      </c>
      <c r="G136" s="101">
        <v>8860</v>
      </c>
      <c r="H136" s="20" t="s">
        <v>114</v>
      </c>
      <c r="I136" s="40" t="s">
        <v>1099</v>
      </c>
      <c r="K136" s="127">
        <v>321201</v>
      </c>
      <c r="L136" s="210">
        <v>321201</v>
      </c>
      <c r="M136" s="210">
        <f>(12*(QUOTIENT(L136,10000)-31))+MOD(QUOTIENT(L136,100),100)+MOD(L136,100)-1</f>
        <v>24</v>
      </c>
      <c r="N136" s="1">
        <f>INT(L136/100)+(100*INT((MOD(L136,100)-1)/12))+MOD(MOD(L136,100)-1,12)</f>
        <v>3212</v>
      </c>
      <c r="AJ136" s="77"/>
    </row>
    <row r="137" spans="1:109" ht="14.25">
      <c r="A137" s="148" t="str">
        <f t="shared" si="8"/>
        <v>GG036-Dove-02</v>
      </c>
      <c r="B137" s="148" t="s">
        <v>515</v>
      </c>
      <c r="C137" s="139" t="s">
        <v>2085</v>
      </c>
      <c r="D137" s="148" t="s">
        <v>516</v>
      </c>
      <c r="E137" s="149" t="s">
        <v>527</v>
      </c>
      <c r="F137" s="149"/>
      <c r="G137" s="150">
        <v>2224</v>
      </c>
      <c r="H137" s="149" t="s">
        <v>130</v>
      </c>
      <c r="I137" s="151" t="s">
        <v>1098</v>
      </c>
      <c r="K137">
        <v>321201</v>
      </c>
      <c r="L137" s="212">
        <v>321201</v>
      </c>
      <c r="M137" s="210">
        <f>(12*(QUOTIENT(L137,10000)-31))+MOD(QUOTIENT(L137,100),100)+MOD(L137,100)-1</f>
        <v>24</v>
      </c>
      <c r="N137" s="1">
        <f>3100+(100*QUOTIENT(M137-1,12))+MOD(M137-1,12)+1</f>
        <v>3212</v>
      </c>
      <c r="X137" s="52"/>
      <c r="AJ137" s="74"/>
      <c r="AV137" s="52"/>
      <c r="BH137" s="52"/>
      <c r="BT137" s="52"/>
      <c r="CF137" s="52"/>
      <c r="CS137" s="122"/>
      <c r="DE137" s="122"/>
    </row>
    <row r="138" spans="1:41" ht="15">
      <c r="A138" s="175" t="str">
        <f>H138&amp;"-"&amp;B138&amp;"-"&amp;I138</f>
        <v>RofP037 (1632XMAS)-Grant-05</v>
      </c>
      <c r="B138" s="177" t="s">
        <v>1608</v>
      </c>
      <c r="C138" s="177" t="s">
        <v>2184</v>
      </c>
      <c r="D138" s="183" t="s">
        <v>1609</v>
      </c>
      <c r="E138" s="183" t="s">
        <v>1833</v>
      </c>
      <c r="F138" s="183"/>
      <c r="G138" s="176"/>
      <c r="H138" s="177" t="s">
        <v>1827</v>
      </c>
      <c r="I138" s="175" t="s">
        <v>1101</v>
      </c>
      <c r="J138" s="176"/>
      <c r="K138" s="234">
        <v>321201</v>
      </c>
      <c r="L138" s="223">
        <v>321201</v>
      </c>
      <c r="M138" s="210">
        <f>(12*(QUOTIENT(L138,10000)-31))+MOD(QUOTIENT(L138,100),100)+MOD(L138,100)-1</f>
        <v>24</v>
      </c>
      <c r="N138" s="1">
        <f>3100+(100*QUOTIENT(M138-1,12))+MOD(M138-1,12)+1</f>
        <v>3212</v>
      </c>
      <c r="AJ138" s="74"/>
      <c r="AO138" s="11"/>
    </row>
    <row r="139" spans="1:42" ht="14.25">
      <c r="A139" s="1" t="str">
        <f aca="true" t="shared" si="9" ref="A139:A165">TRIM(H139)&amp;"-"&amp;B139&amp;"-"&amp;I139</f>
        <v>GG004-Clavell-07</v>
      </c>
      <c r="B139" s="1" t="s">
        <v>805</v>
      </c>
      <c r="C139" s="19" t="s">
        <v>2085</v>
      </c>
      <c r="D139" s="1" t="s">
        <v>806</v>
      </c>
      <c r="E139" s="2" t="s">
        <v>807</v>
      </c>
      <c r="G139" s="101">
        <v>15048</v>
      </c>
      <c r="H139" s="2" t="s">
        <v>98</v>
      </c>
      <c r="I139" s="40" t="s">
        <v>1103</v>
      </c>
      <c r="J139" s="20" t="s">
        <v>2191</v>
      </c>
      <c r="K139" s="127">
        <v>321201</v>
      </c>
      <c r="L139" s="210">
        <v>330601</v>
      </c>
      <c r="M139" s="210">
        <f>(12*(QUOTIENT(L139,10000)-31))+MOD(QUOTIENT(L139,100),100)+MOD(L139,100)-1</f>
        <v>30</v>
      </c>
      <c r="N139" s="1">
        <f>3100+(100*QUOTIENT(M139-1,12))+MOD(M139-1,12)+1</f>
        <v>3306</v>
      </c>
      <c r="AJ139" s="60"/>
      <c r="AK139" s="8"/>
      <c r="AL139" s="8"/>
      <c r="AM139" s="8"/>
      <c r="AN139" s="8"/>
      <c r="AO139" s="8"/>
      <c r="AP139" s="9"/>
    </row>
    <row r="140" spans="1:48" ht="14.25">
      <c r="A140" s="165" t="str">
        <f t="shared" si="9"/>
        <v>RAM-Offord-08</v>
      </c>
      <c r="B140" s="1" t="s">
        <v>808</v>
      </c>
      <c r="C140" s="19" t="s">
        <v>2183</v>
      </c>
      <c r="D140" s="1" t="s">
        <v>809</v>
      </c>
      <c r="E140" s="20" t="s">
        <v>1001</v>
      </c>
      <c r="F140" s="20"/>
      <c r="G140" s="103">
        <v>20841</v>
      </c>
      <c r="H140" s="2" t="s">
        <v>1018</v>
      </c>
      <c r="I140" s="40" t="s">
        <v>1104</v>
      </c>
      <c r="K140" s="127">
        <v>321201</v>
      </c>
      <c r="L140" s="210">
        <v>331201</v>
      </c>
      <c r="M140" s="210">
        <f>(12*(QUOTIENT(L140,10000)-31))+MOD(QUOTIENT(L140,100),100)+MOD(L140,100)-1</f>
        <v>36</v>
      </c>
      <c r="N140" s="1">
        <f>3100+(100*QUOTIENT(M140-1,12))+MOD(M140-1,12)+1</f>
        <v>3312</v>
      </c>
      <c r="AJ140" s="60"/>
      <c r="AK140" s="8"/>
      <c r="AL140" s="8"/>
      <c r="AM140" s="8"/>
      <c r="AN140" s="8"/>
      <c r="AO140" s="8"/>
      <c r="AP140" s="8"/>
      <c r="AQ140" s="8"/>
      <c r="AR140" s="8"/>
      <c r="AS140" s="8"/>
      <c r="AT140" s="8"/>
      <c r="AU140" s="8"/>
      <c r="AV140" s="63"/>
    </row>
    <row r="141" spans="1:57" ht="14.25">
      <c r="A141" s="1" t="str">
        <f t="shared" si="9"/>
        <v>GG008-DeMarce-06</v>
      </c>
      <c r="B141" s="19" t="s">
        <v>718</v>
      </c>
      <c r="C141" s="19" t="s">
        <v>2085</v>
      </c>
      <c r="D141" s="19" t="s">
        <v>719</v>
      </c>
      <c r="E141" s="20" t="s">
        <v>1891</v>
      </c>
      <c r="F141" s="20"/>
      <c r="G141" s="103">
        <v>34032</v>
      </c>
      <c r="H141" s="20" t="s">
        <v>103</v>
      </c>
      <c r="I141" s="40" t="s">
        <v>1102</v>
      </c>
      <c r="J141" s="20" t="s">
        <v>370</v>
      </c>
      <c r="K141" s="127">
        <v>321201</v>
      </c>
      <c r="L141" s="210">
        <v>340901</v>
      </c>
      <c r="M141" s="210">
        <f>(12*(QUOTIENT(L141,10000)-31))+MOD(QUOTIENT(L141,100),100)+MOD(L141,100)-1</f>
        <v>45</v>
      </c>
      <c r="N141" s="1">
        <f>3100+(100*QUOTIENT(M141-1,12))+MOD(M141-1,12)+1</f>
        <v>3409</v>
      </c>
      <c r="AE141" s="11"/>
      <c r="AF141" s="11"/>
      <c r="AG141" s="11"/>
      <c r="AH141" s="11"/>
      <c r="AI141" s="11"/>
      <c r="AJ141" s="59"/>
      <c r="AK141" s="24"/>
      <c r="AL141" s="24"/>
      <c r="AM141" s="24"/>
      <c r="AN141" s="24"/>
      <c r="AO141" s="24"/>
      <c r="AP141" s="24"/>
      <c r="AQ141" s="24"/>
      <c r="AR141" s="24"/>
      <c r="AS141" s="24"/>
      <c r="AT141" s="24"/>
      <c r="AU141" s="24"/>
      <c r="AV141" s="56"/>
      <c r="AW141" s="24"/>
      <c r="AX141" s="24"/>
      <c r="AY141" s="24"/>
      <c r="AZ141" s="24"/>
      <c r="BA141" s="24"/>
      <c r="BB141" s="24"/>
      <c r="BC141" s="24"/>
      <c r="BD141" s="24"/>
      <c r="BE141" s="23"/>
    </row>
    <row r="142" spans="1:37" ht="14.25">
      <c r="A142" s="165" t="str">
        <f t="shared" si="9"/>
        <v>RAM-Flint-11</v>
      </c>
      <c r="B142" s="1" t="s">
        <v>810</v>
      </c>
      <c r="C142" s="19" t="s">
        <v>2183</v>
      </c>
      <c r="D142" s="1" t="s">
        <v>811</v>
      </c>
      <c r="E142" s="20" t="s">
        <v>1002</v>
      </c>
      <c r="F142" s="20"/>
      <c r="G142" s="103">
        <v>14758</v>
      </c>
      <c r="H142" s="2" t="s">
        <v>1018</v>
      </c>
      <c r="I142" s="40" t="s">
        <v>1107</v>
      </c>
      <c r="K142" s="127">
        <v>330101</v>
      </c>
      <c r="L142" s="210">
        <v>330101</v>
      </c>
      <c r="M142" s="210">
        <f>(12*(QUOTIENT(L142,10000)-31))+MOD(QUOTIENT(L142,100),100)+MOD(L142,100)-1</f>
        <v>25</v>
      </c>
      <c r="N142" s="1">
        <f>3100+(100*QUOTIENT(M142-1,12))+MOD(M142-1,12)+1</f>
        <v>3301</v>
      </c>
      <c r="AK142" s="78"/>
    </row>
    <row r="143" spans="1:109" s="4" customFormat="1" ht="14.25">
      <c r="A143" s="165" t="str">
        <f t="shared" si="9"/>
        <v>BRF02-Sinor-02</v>
      </c>
      <c r="B143" s="4" t="s">
        <v>1945</v>
      </c>
      <c r="C143" s="19" t="s">
        <v>2183</v>
      </c>
      <c r="D143" s="4" t="s">
        <v>152</v>
      </c>
      <c r="E143" s="3" t="s">
        <v>153</v>
      </c>
      <c r="F143" s="3"/>
      <c r="G143" s="106">
        <v>4883</v>
      </c>
      <c r="H143" s="3" t="s">
        <v>2151</v>
      </c>
      <c r="I143" s="42" t="s">
        <v>1098</v>
      </c>
      <c r="J143" s="3"/>
      <c r="K143" s="127">
        <v>330101</v>
      </c>
      <c r="L143" s="210">
        <v>330101</v>
      </c>
      <c r="M143" s="210">
        <f>(12*(QUOTIENT(L143,10000)-31))+MOD(QUOTIENT(L143,100),100)+MOD(L143,100)-1</f>
        <v>25</v>
      </c>
      <c r="N143" s="1">
        <f>INT(L143/100)+(100*INT((MOD(L143,100)-1)/12))+MOD(MOD(L143,100)-1,12)</f>
        <v>3301</v>
      </c>
      <c r="X143" s="48"/>
      <c r="AJ143" s="61"/>
      <c r="AK143" s="120"/>
      <c r="AS143" s="28"/>
      <c r="AT143" s="28"/>
      <c r="AU143" s="28"/>
      <c r="AV143" s="61"/>
      <c r="BH143" s="68"/>
      <c r="BI143" s="28"/>
      <c r="BJ143" s="28"/>
      <c r="BK143" s="28"/>
      <c r="BL143" s="28"/>
      <c r="BM143" s="28"/>
      <c r="BN143" s="28"/>
      <c r="BO143" s="28"/>
      <c r="BP143" s="28"/>
      <c r="BQ143" s="28"/>
      <c r="BR143" s="28"/>
      <c r="BS143" s="28"/>
      <c r="BT143" s="68"/>
      <c r="BU143" s="28"/>
      <c r="BV143" s="28"/>
      <c r="BW143" s="28"/>
      <c r="BX143" s="28"/>
      <c r="CF143" s="61"/>
      <c r="CS143" s="124"/>
      <c r="DE143" s="124"/>
    </row>
    <row r="144" spans="1:37" ht="14.25">
      <c r="A144" s="1" t="str">
        <f t="shared" si="9"/>
        <v>GG003-Carrico-02</v>
      </c>
      <c r="B144" s="1" t="s">
        <v>812</v>
      </c>
      <c r="C144" s="19" t="s">
        <v>2085</v>
      </c>
      <c r="D144" s="1" t="s">
        <v>813</v>
      </c>
      <c r="E144" s="2" t="s">
        <v>814</v>
      </c>
      <c r="G144" s="101">
        <v>4711</v>
      </c>
      <c r="H144" s="2" t="s">
        <v>97</v>
      </c>
      <c r="I144" s="40" t="s">
        <v>1098</v>
      </c>
      <c r="J144" s="70" t="s">
        <v>1535</v>
      </c>
      <c r="K144" s="127">
        <v>330101</v>
      </c>
      <c r="L144" s="210">
        <v>330101</v>
      </c>
      <c r="M144" s="210">
        <f>(12*(QUOTIENT(L144,10000)-31))+MOD(QUOTIENT(L144,100),100)+MOD(L144,100)-1</f>
        <v>25</v>
      </c>
      <c r="N144" s="1">
        <f>3100+(100*QUOTIENT(M144-1,12))+MOD(M144-1,12)+1</f>
        <v>3301</v>
      </c>
      <c r="AK144" s="78"/>
    </row>
    <row r="145" spans="1:71" ht="14.25">
      <c r="A145" s="1" t="str">
        <f t="shared" si="9"/>
        <v>GG012-Offord-08</v>
      </c>
      <c r="B145" s="19" t="s">
        <v>709</v>
      </c>
      <c r="C145" s="19" t="s">
        <v>2085</v>
      </c>
      <c r="D145" s="19" t="s">
        <v>710</v>
      </c>
      <c r="E145" s="20" t="s">
        <v>2098</v>
      </c>
      <c r="F145" s="20"/>
      <c r="G145" s="103">
        <v>2750</v>
      </c>
      <c r="H145" s="20" t="s">
        <v>106</v>
      </c>
      <c r="I145" s="40" t="s">
        <v>1104</v>
      </c>
      <c r="K145" s="127">
        <v>330101</v>
      </c>
      <c r="L145" s="210">
        <v>330201</v>
      </c>
      <c r="M145" s="210">
        <f>(12*(QUOTIENT(L145,10000)-31))+MOD(QUOTIENT(L145,100),100)+MOD(L145,100)-1</f>
        <v>26</v>
      </c>
      <c r="N145" s="1">
        <f>INT(L145/100)+(100*INT((MOD(L145,100)-1)/12))+MOD(MOD(L145,100)-1,12)</f>
        <v>3302</v>
      </c>
      <c r="U145" s="11"/>
      <c r="V145" s="11"/>
      <c r="W145" s="11"/>
      <c r="X145" s="51"/>
      <c r="Y145" s="11"/>
      <c r="Z145" s="11"/>
      <c r="AA145" s="11"/>
      <c r="AK145" s="22"/>
      <c r="AL145" s="23"/>
      <c r="BQ145" s="70"/>
      <c r="BR145" s="11"/>
      <c r="BS145" s="11"/>
    </row>
    <row r="146" spans="1:85" ht="14.25">
      <c r="A146" s="1" t="str">
        <f t="shared" si="9"/>
        <v>GG020-L'Ecuyer-01</v>
      </c>
      <c r="B146" s="19" t="s">
        <v>272</v>
      </c>
      <c r="C146" s="19" t="s">
        <v>2085</v>
      </c>
      <c r="D146" s="19" t="s">
        <v>262</v>
      </c>
      <c r="E146" s="20" t="s">
        <v>263</v>
      </c>
      <c r="F146" s="20"/>
      <c r="G146" s="103">
        <v>7011</v>
      </c>
      <c r="H146" s="20" t="s">
        <v>114</v>
      </c>
      <c r="I146" s="40" t="s">
        <v>1097</v>
      </c>
      <c r="J146" s="20" t="s">
        <v>1537</v>
      </c>
      <c r="K146" s="127">
        <v>330101</v>
      </c>
      <c r="L146" s="210">
        <v>330402</v>
      </c>
      <c r="M146" s="210">
        <f>(12*(QUOTIENT(L146,10000)-31))+MOD(QUOTIENT(L146,100),100)+MOD(L146,100)-1</f>
        <v>29</v>
      </c>
      <c r="N146" s="1">
        <f>INT(L146/100)+(100*INT((MOD(L146,100)-1)/12))+MOD(MOD(L146,100)-1,12)</f>
        <v>3305</v>
      </c>
      <c r="U146" s="11"/>
      <c r="V146" s="11"/>
      <c r="W146" s="11"/>
      <c r="X146" s="51"/>
      <c r="Y146" s="11"/>
      <c r="Z146" s="11"/>
      <c r="AA146" s="11"/>
      <c r="AK146" s="22"/>
      <c r="AL146" s="24"/>
      <c r="AM146" s="24"/>
      <c r="AN146" s="36"/>
      <c r="AO146" s="36"/>
      <c r="BC146" s="11"/>
      <c r="BD146" s="11"/>
      <c r="BQ146" s="70"/>
      <c r="BR146" s="11"/>
      <c r="BS146" s="11"/>
      <c r="BT146" s="58"/>
      <c r="BU146" s="11"/>
      <c r="BV146" s="11"/>
      <c r="BW146" s="11"/>
      <c r="BX146" s="11"/>
      <c r="BY146" s="11"/>
      <c r="BZ146" s="11"/>
      <c r="CA146" s="11"/>
      <c r="CB146" s="11"/>
      <c r="CC146" s="11"/>
      <c r="CD146" s="11"/>
      <c r="CE146" s="11"/>
      <c r="CF146" s="58"/>
      <c r="CG146" s="11"/>
    </row>
    <row r="147" spans="1:45" ht="14.25">
      <c r="A147" s="165" t="str">
        <f t="shared" si="9"/>
        <v>RAM-DeMarce-12</v>
      </c>
      <c r="B147" s="5" t="s">
        <v>718</v>
      </c>
      <c r="C147" s="19" t="s">
        <v>2183</v>
      </c>
      <c r="D147" s="19" t="s">
        <v>719</v>
      </c>
      <c r="E147" s="20" t="s">
        <v>944</v>
      </c>
      <c r="F147" s="20"/>
      <c r="G147" s="103">
        <v>4913</v>
      </c>
      <c r="H147" s="20" t="s">
        <v>1018</v>
      </c>
      <c r="I147" s="40" t="s">
        <v>1108</v>
      </c>
      <c r="K147" s="127">
        <v>330101</v>
      </c>
      <c r="L147" s="210">
        <v>330901</v>
      </c>
      <c r="M147" s="210">
        <f>(12*(QUOTIENT(L147,10000)-31))+MOD(QUOTIENT(L147,100),100)+MOD(L147,100)-1</f>
        <v>33</v>
      </c>
      <c r="N147" s="1">
        <f>3100+(100*QUOTIENT(M147-1,12))+MOD(M147-1,12)+1</f>
        <v>3309</v>
      </c>
      <c r="AK147" s="22"/>
      <c r="AL147" s="24"/>
      <c r="AM147" s="24"/>
      <c r="AN147" s="24"/>
      <c r="AO147" s="24"/>
      <c r="AP147" s="24"/>
      <c r="AQ147" s="24"/>
      <c r="AR147" s="24"/>
      <c r="AS147" s="23"/>
    </row>
    <row r="148" spans="1:45" ht="14.25">
      <c r="A148" s="165" t="str">
        <f t="shared" si="9"/>
        <v>RAM-DeMarce-13</v>
      </c>
      <c r="B148" s="5" t="s">
        <v>718</v>
      </c>
      <c r="C148" s="19" t="s">
        <v>2183</v>
      </c>
      <c r="D148" s="19" t="s">
        <v>719</v>
      </c>
      <c r="E148" s="20" t="s">
        <v>1005</v>
      </c>
      <c r="F148" s="20"/>
      <c r="G148" s="103">
        <v>5087</v>
      </c>
      <c r="H148" s="20" t="s">
        <v>1018</v>
      </c>
      <c r="I148" s="40" t="s">
        <v>1109</v>
      </c>
      <c r="K148" s="127">
        <v>330101</v>
      </c>
      <c r="L148" s="210">
        <v>330901</v>
      </c>
      <c r="M148" s="210">
        <f>(12*(QUOTIENT(L148,10000)-31))+MOD(QUOTIENT(L148,100),100)+MOD(L148,100)-1</f>
        <v>33</v>
      </c>
      <c r="N148" s="1">
        <f>3100+(100*QUOTIENT(M148-1,12))+MOD(M148-1,12)+1</f>
        <v>3309</v>
      </c>
      <c r="AK148" s="22"/>
      <c r="AL148" s="24"/>
      <c r="AM148" s="24"/>
      <c r="AN148" s="24"/>
      <c r="AO148" s="24"/>
      <c r="AP148" s="24"/>
      <c r="AQ148" s="24"/>
      <c r="AR148" s="24"/>
      <c r="AS148" s="23"/>
    </row>
    <row r="149" spans="1:40" ht="15">
      <c r="A149" s="175" t="str">
        <f t="shared" si="9"/>
        <v>GG051-Howard-02</v>
      </c>
      <c r="B149" s="175" t="s">
        <v>898</v>
      </c>
      <c r="C149" s="175" t="s">
        <v>2085</v>
      </c>
      <c r="D149" s="175" t="s">
        <v>1161</v>
      </c>
      <c r="E149" s="177" t="s">
        <v>1162</v>
      </c>
      <c r="F149" s="175"/>
      <c r="G149" s="175">
        <v>7137</v>
      </c>
      <c r="H149" s="175" t="s">
        <v>1160</v>
      </c>
      <c r="I149" s="175" t="s">
        <v>1098</v>
      </c>
      <c r="J149" s="176"/>
      <c r="K149" s="224">
        <v>330104</v>
      </c>
      <c r="L149" s="224">
        <v>330104</v>
      </c>
      <c r="M149" s="210">
        <f>(12*(QUOTIENT(L149,10000)-31))+MOD(QUOTIENT(L149,100),100)+MOD(L149,100)-1</f>
        <v>28</v>
      </c>
      <c r="N149" s="1">
        <f>3100+(100*QUOTIENT(M149-1,12))+MOD(M149-1,12)+1</f>
        <v>3304</v>
      </c>
      <c r="O149" s="178" t="s">
        <v>1163</v>
      </c>
      <c r="AK149" s="76" t="s">
        <v>909</v>
      </c>
      <c r="AL149" s="43"/>
      <c r="AM149" s="43"/>
      <c r="AN149" s="43"/>
    </row>
    <row r="150" spans="1:109" s="306" customFormat="1" ht="14.25">
      <c r="A150" s="162" t="str">
        <f t="shared" si="9"/>
        <v>GG041-Huff-04</v>
      </c>
      <c r="B150" s="168" t="s">
        <v>673</v>
      </c>
      <c r="C150" s="146" t="s">
        <v>2085</v>
      </c>
      <c r="D150" s="162" t="s">
        <v>950</v>
      </c>
      <c r="E150" s="303" t="s">
        <v>2008</v>
      </c>
      <c r="F150" s="303"/>
      <c r="G150" s="304">
        <v>9866</v>
      </c>
      <c r="H150" s="303" t="s">
        <v>135</v>
      </c>
      <c r="I150" s="305" t="s">
        <v>1100</v>
      </c>
      <c r="K150" s="174">
        <v>330104</v>
      </c>
      <c r="L150" s="307">
        <v>340901</v>
      </c>
      <c r="M150" s="210">
        <f>(12*(QUOTIENT(L150,10000)-31))+MOD(QUOTIENT(L150,100),100)+MOD(L150,100)-1</f>
        <v>45</v>
      </c>
      <c r="N150" s="1">
        <f>3100+(100*QUOTIENT(M150-1,12))+MOD(M150-1,12)+1</f>
        <v>3409</v>
      </c>
      <c r="O150" s="174"/>
      <c r="X150" s="58"/>
      <c r="AJ150" s="58"/>
      <c r="AK150" s="308" t="s">
        <v>909</v>
      </c>
      <c r="AL150" s="266"/>
      <c r="AM150" s="266"/>
      <c r="AN150" s="266"/>
      <c r="AO150" s="264"/>
      <c r="AP150" s="264"/>
      <c r="AQ150" s="264"/>
      <c r="AR150" s="264"/>
      <c r="AS150" s="264"/>
      <c r="AT150" s="264"/>
      <c r="AU150" s="264"/>
      <c r="AV150" s="56"/>
      <c r="AW150" s="264"/>
      <c r="AX150" s="264"/>
      <c r="AY150" s="264"/>
      <c r="AZ150" s="264"/>
      <c r="BA150" s="264"/>
      <c r="BB150" s="264"/>
      <c r="BC150" s="264"/>
      <c r="BD150" s="264"/>
      <c r="BE150" s="23"/>
      <c r="BH150" s="58"/>
      <c r="BT150" s="58"/>
      <c r="CF150" s="58"/>
      <c r="CS150" s="132"/>
      <c r="DE150" s="132"/>
    </row>
    <row r="151" spans="1:48" ht="14.25">
      <c r="A151" s="1" t="str">
        <f t="shared" si="9"/>
        <v>GG006-Racciato-01</v>
      </c>
      <c r="B151" s="1" t="s">
        <v>815</v>
      </c>
      <c r="C151" s="19" t="s">
        <v>2085</v>
      </c>
      <c r="D151" s="1" t="s">
        <v>816</v>
      </c>
      <c r="E151" s="2" t="s">
        <v>817</v>
      </c>
      <c r="G151" s="101">
        <v>3400</v>
      </c>
      <c r="H151" s="2" t="s">
        <v>100</v>
      </c>
      <c r="I151" s="40" t="s">
        <v>1097</v>
      </c>
      <c r="J151" s="20" t="s">
        <v>2192</v>
      </c>
      <c r="K151" s="127">
        <v>330112</v>
      </c>
      <c r="L151" s="210">
        <v>330112</v>
      </c>
      <c r="M151" s="210">
        <f>(12*(QUOTIENT(L151,10000)-31))+MOD(QUOTIENT(L151,100),100)+MOD(L151,100)-1</f>
        <v>36</v>
      </c>
      <c r="N151" s="1">
        <f>3100+(100*QUOTIENT(M151-1,12))+MOD(M151-1,12)+1</f>
        <v>3312</v>
      </c>
      <c r="AK151" s="8"/>
      <c r="AL151" s="8"/>
      <c r="AM151" s="8"/>
      <c r="AN151" s="8"/>
      <c r="AO151" s="8"/>
      <c r="AP151" s="8"/>
      <c r="AQ151" s="8"/>
      <c r="AR151" s="8"/>
      <c r="AS151" s="8"/>
      <c r="AT151" s="8"/>
      <c r="AU151" s="8"/>
      <c r="AV151" s="54"/>
    </row>
    <row r="152" spans="1:50" ht="14.25">
      <c r="A152" s="1" t="str">
        <f t="shared" si="9"/>
        <v>GG008-Evans-09</v>
      </c>
      <c r="B152" s="19" t="s">
        <v>1041</v>
      </c>
      <c r="C152" s="19" t="s">
        <v>2085</v>
      </c>
      <c r="D152" s="19" t="s">
        <v>1039</v>
      </c>
      <c r="E152" s="20" t="s">
        <v>1040</v>
      </c>
      <c r="F152" s="20"/>
      <c r="G152" s="103">
        <v>2079</v>
      </c>
      <c r="H152" s="20" t="s">
        <v>103</v>
      </c>
      <c r="I152" s="40" t="s">
        <v>1105</v>
      </c>
      <c r="J152" s="20" t="s">
        <v>2192</v>
      </c>
      <c r="K152" s="127">
        <v>330112</v>
      </c>
      <c r="L152" s="210">
        <v>330112</v>
      </c>
      <c r="M152" s="210">
        <f>(12*(QUOTIENT(L152,10000)-31))+MOD(QUOTIENT(L152,100),100)+MOD(L152,100)-1</f>
        <v>36</v>
      </c>
      <c r="N152" s="1">
        <f>3100+(100*QUOTIENT(M152-1,12))+MOD(M152-1,12)+1</f>
        <v>3312</v>
      </c>
      <c r="AK152" s="18"/>
      <c r="AL152" s="18"/>
      <c r="AM152" s="18"/>
      <c r="AN152" s="18"/>
      <c r="AO152" s="18"/>
      <c r="AP152" s="18"/>
      <c r="AQ152" s="18"/>
      <c r="AR152" s="18"/>
      <c r="AS152" s="18"/>
      <c r="AT152" s="18"/>
      <c r="AU152" s="18"/>
      <c r="AV152" s="64"/>
      <c r="AW152" s="11"/>
      <c r="AX152" s="11"/>
    </row>
    <row r="153" spans="1:48" ht="14.25">
      <c r="A153" s="1" t="str">
        <f t="shared" si="9"/>
        <v>GG009-Boatright-04</v>
      </c>
      <c r="B153" s="19" t="s">
        <v>752</v>
      </c>
      <c r="C153" s="19" t="s">
        <v>2085</v>
      </c>
      <c r="D153" s="19" t="s">
        <v>753</v>
      </c>
      <c r="E153" s="20" t="s">
        <v>1058</v>
      </c>
      <c r="F153" s="20"/>
      <c r="G153" s="103">
        <v>268</v>
      </c>
      <c r="H153" s="20" t="s">
        <v>101</v>
      </c>
      <c r="I153" s="40" t="s">
        <v>1100</v>
      </c>
      <c r="K153" s="127">
        <v>330112</v>
      </c>
      <c r="L153" s="210">
        <v>330112</v>
      </c>
      <c r="M153" s="210">
        <f>(12*(QUOTIENT(L153,10000)-31))+MOD(QUOTIENT(L153,100),100)+MOD(L153,100)-1</f>
        <v>36</v>
      </c>
      <c r="N153" s="1">
        <f>3100+(100*QUOTIENT(M153-1,12))+MOD(M153-1,12)+1</f>
        <v>3312</v>
      </c>
      <c r="AK153" s="46"/>
      <c r="AL153" s="24"/>
      <c r="AM153" s="24"/>
      <c r="AN153" s="24"/>
      <c r="AO153" s="24"/>
      <c r="AP153" s="24"/>
      <c r="AQ153" s="24"/>
      <c r="AR153" s="24"/>
      <c r="AS153" s="24"/>
      <c r="AT153" s="24"/>
      <c r="AU153" s="24"/>
      <c r="AV153" s="54"/>
    </row>
    <row r="154" spans="1:84" ht="14.25">
      <c r="A154" s="1" t="str">
        <f t="shared" si="9"/>
        <v>GG025-Huff-03</v>
      </c>
      <c r="B154" s="70" t="s">
        <v>673</v>
      </c>
      <c r="C154" s="70" t="s">
        <v>2085</v>
      </c>
      <c r="D154" s="70" t="s">
        <v>950</v>
      </c>
      <c r="E154" s="20" t="s">
        <v>351</v>
      </c>
      <c r="F154" s="20"/>
      <c r="G154" s="103">
        <v>9759</v>
      </c>
      <c r="H154" s="20" t="s">
        <v>119</v>
      </c>
      <c r="I154" s="40" t="s">
        <v>1099</v>
      </c>
      <c r="K154" s="127">
        <v>330112</v>
      </c>
      <c r="L154" s="215">
        <v>330112</v>
      </c>
      <c r="M154" s="210">
        <f>(12*(QUOTIENT(L154,10000)-31))+MOD(QUOTIENT(L154,100),100)+MOD(L154,100)-1</f>
        <v>36</v>
      </c>
      <c r="N154" s="1">
        <f>3100+(100*QUOTIENT(M154-1,12))+MOD(M154-1,12)+1</f>
        <v>3312</v>
      </c>
      <c r="U154" s="11"/>
      <c r="V154" s="11"/>
      <c r="W154" s="11"/>
      <c r="X154" s="51"/>
      <c r="Y154" s="11"/>
      <c r="Z154" s="11"/>
      <c r="AA154" s="11"/>
      <c r="AK154" s="43"/>
      <c r="AL154" s="43"/>
      <c r="AM154" s="43"/>
      <c r="AN154" s="43"/>
      <c r="AO154" s="43"/>
      <c r="AP154" s="43"/>
      <c r="AQ154" s="43"/>
      <c r="AR154" s="43"/>
      <c r="AS154" s="43"/>
      <c r="AT154" s="43"/>
      <c r="AU154" s="43"/>
      <c r="AV154" s="74"/>
      <c r="BC154" s="11"/>
      <c r="BD154" s="11"/>
      <c r="BQ154" s="70"/>
      <c r="BR154" s="11"/>
      <c r="BS154" s="11"/>
      <c r="BU154" s="11"/>
      <c r="BV154" s="11"/>
      <c r="BW154" s="11"/>
      <c r="BX154" s="11"/>
      <c r="BY154" s="11"/>
      <c r="BZ154" s="11"/>
      <c r="CA154" s="11"/>
      <c r="CB154" s="11"/>
      <c r="CC154" s="11"/>
      <c r="CD154" s="11"/>
      <c r="CE154" s="11"/>
      <c r="CF154" s="58"/>
    </row>
    <row r="155" spans="1:48" ht="15">
      <c r="A155" s="175" t="str">
        <f t="shared" si="9"/>
        <v>GG054-Merriken-03</v>
      </c>
      <c r="B155" s="175" t="s">
        <v>1121</v>
      </c>
      <c r="C155" s="175" t="s">
        <v>2085</v>
      </c>
      <c r="D155" s="175" t="s">
        <v>1122</v>
      </c>
      <c r="E155" s="177" t="s">
        <v>1194</v>
      </c>
      <c r="F155" s="175"/>
      <c r="G155" s="175">
        <v>8907</v>
      </c>
      <c r="H155" s="175" t="s">
        <v>1190</v>
      </c>
      <c r="I155" s="179" t="s">
        <v>1099</v>
      </c>
      <c r="J155" s="178"/>
      <c r="K155" s="224">
        <v>330112</v>
      </c>
      <c r="L155" s="224">
        <v>330112</v>
      </c>
      <c r="M155" s="210">
        <f>(12*(QUOTIENT(L155,10000)-31))+MOD(QUOTIENT(L155,100),100)+MOD(L155,100)-1</f>
        <v>36</v>
      </c>
      <c r="N155" s="1">
        <f>3100+(100*QUOTIENT(M155-1,12))+MOD(M155-1,12)+1</f>
        <v>3312</v>
      </c>
      <c r="O155" s="176"/>
      <c r="AK155" s="43"/>
      <c r="AL155" s="43"/>
      <c r="AM155" s="43"/>
      <c r="AN155" s="43"/>
      <c r="AO155" s="43"/>
      <c r="AP155" s="43"/>
      <c r="AQ155" s="43"/>
      <c r="AR155" s="43"/>
      <c r="AS155" s="43"/>
      <c r="AT155" s="43"/>
      <c r="AU155" s="43"/>
      <c r="AV155" s="74"/>
    </row>
    <row r="156" spans="1:48" ht="15">
      <c r="A156" s="175" t="str">
        <f t="shared" si="9"/>
        <v>GG081-Silk-04</v>
      </c>
      <c r="B156" s="175" t="s">
        <v>1492</v>
      </c>
      <c r="C156" s="175" t="s">
        <v>2085</v>
      </c>
      <c r="D156" s="175" t="s">
        <v>1493</v>
      </c>
      <c r="E156" s="177" t="s">
        <v>1494</v>
      </c>
      <c r="F156" s="175"/>
      <c r="G156" s="175">
        <v>2654</v>
      </c>
      <c r="H156" s="175" t="s">
        <v>1489</v>
      </c>
      <c r="I156" s="175" t="s">
        <v>1100</v>
      </c>
      <c r="J156" s="176"/>
      <c r="K156" s="224">
        <v>330112</v>
      </c>
      <c r="L156" s="223">
        <v>330112</v>
      </c>
      <c r="M156" s="210">
        <f>(12*(QUOTIENT(L156,10000)-31))+MOD(QUOTIENT(L156,100),100)+MOD(L156,100)-1</f>
        <v>36</v>
      </c>
      <c r="N156" s="1">
        <f>3100+(100*QUOTIENT(M156-1,12))+MOD(M156-1,12)+1</f>
        <v>3312</v>
      </c>
      <c r="O156" s="177" t="s">
        <v>55</v>
      </c>
      <c r="AK156" s="43"/>
      <c r="AL156" s="43"/>
      <c r="AM156" s="43"/>
      <c r="AN156" s="43"/>
      <c r="AO156" s="43"/>
      <c r="AP156" s="43"/>
      <c r="AQ156" s="43"/>
      <c r="AR156" s="43"/>
      <c r="AS156" s="43"/>
      <c r="AT156" s="43"/>
      <c r="AU156" s="43"/>
      <c r="AV156" s="74"/>
    </row>
    <row r="157" spans="1:60" ht="14.25">
      <c r="A157" s="1" t="str">
        <f t="shared" si="9"/>
        <v>GG017-Offord-05</v>
      </c>
      <c r="B157" s="19" t="s">
        <v>709</v>
      </c>
      <c r="C157" s="19" t="s">
        <v>2085</v>
      </c>
      <c r="D157" s="19" t="s">
        <v>174</v>
      </c>
      <c r="E157" s="20" t="s">
        <v>175</v>
      </c>
      <c r="F157" s="20"/>
      <c r="G157" s="101">
        <v>6177</v>
      </c>
      <c r="H157" s="20" t="s">
        <v>111</v>
      </c>
      <c r="I157" s="40" t="s">
        <v>1101</v>
      </c>
      <c r="J157" s="20" t="s">
        <v>1536</v>
      </c>
      <c r="K157" s="127">
        <v>330112</v>
      </c>
      <c r="L157" s="210">
        <v>340112</v>
      </c>
      <c r="M157" s="210">
        <f>(12*(QUOTIENT(L157,10000)-31))+MOD(QUOTIENT(L157,100),100)+MOD(L157,100)-1</f>
        <v>48</v>
      </c>
      <c r="N157" s="1">
        <f>INT(L157/100)+(100*INT((MOD(L157,100)-1)/12))+MOD(MOD(L157,100)-1,12)</f>
        <v>3412</v>
      </c>
      <c r="AK157" s="35"/>
      <c r="AL157" s="35"/>
      <c r="AM157" s="35"/>
      <c r="AN157" s="35"/>
      <c r="AO157" s="35"/>
      <c r="AP157" s="35"/>
      <c r="AQ157" s="35"/>
      <c r="AR157" s="35"/>
      <c r="AS157" s="35"/>
      <c r="AT157" s="35"/>
      <c r="AU157" s="35"/>
      <c r="AV157" s="97"/>
      <c r="AW157" s="36"/>
      <c r="AX157" s="36"/>
      <c r="AY157" s="36"/>
      <c r="AZ157" s="36"/>
      <c r="BA157" s="36"/>
      <c r="BB157" s="36"/>
      <c r="BC157" s="36"/>
      <c r="BD157" s="36"/>
      <c r="BE157" s="36"/>
      <c r="BF157" s="36"/>
      <c r="BG157" s="36"/>
      <c r="BH157" s="98"/>
    </row>
    <row r="158" spans="1:50" ht="14.25">
      <c r="A158" s="1" t="str">
        <f t="shared" si="9"/>
        <v>GG007-Offord-11</v>
      </c>
      <c r="B158" s="1" t="s">
        <v>818</v>
      </c>
      <c r="C158" s="19" t="s">
        <v>2085</v>
      </c>
      <c r="D158" s="1" t="s">
        <v>819</v>
      </c>
      <c r="E158" s="20" t="s">
        <v>1003</v>
      </c>
      <c r="F158" s="20"/>
      <c r="G158" s="103">
        <v>10297</v>
      </c>
      <c r="H158" s="2" t="s">
        <v>102</v>
      </c>
      <c r="I158" s="40" t="s">
        <v>1107</v>
      </c>
      <c r="J158" s="20" t="s">
        <v>16</v>
      </c>
      <c r="K158" s="127">
        <v>330112</v>
      </c>
      <c r="L158" s="210">
        <v>340201</v>
      </c>
      <c r="M158" s="210">
        <f>(12*(QUOTIENT(L158,10000)-31))+MOD(QUOTIENT(L158,100),100)+MOD(L158,100)-1</f>
        <v>38</v>
      </c>
      <c r="N158" s="1">
        <f>3100+(100*QUOTIENT(M158-1,12))+MOD(M158-1,12)+1</f>
        <v>3402</v>
      </c>
      <c r="AK158" s="13"/>
      <c r="AL158" s="13"/>
      <c r="AM158" s="13"/>
      <c r="AN158" s="13"/>
      <c r="AO158" s="13"/>
      <c r="AP158" s="13"/>
      <c r="AQ158" s="13"/>
      <c r="AR158" s="13"/>
      <c r="AS158" s="13"/>
      <c r="AT158" s="13"/>
      <c r="AU158" s="13"/>
      <c r="AV158" s="55"/>
      <c r="AW158" s="8"/>
      <c r="AX158" s="9"/>
    </row>
    <row r="159" spans="1:71" ht="14.25">
      <c r="A159" s="1" t="str">
        <f t="shared" si="9"/>
        <v>GG013-Cooper-06</v>
      </c>
      <c r="B159" s="19" t="s">
        <v>893</v>
      </c>
      <c r="C159" s="19" t="s">
        <v>2085</v>
      </c>
      <c r="D159" s="19" t="s">
        <v>894</v>
      </c>
      <c r="E159" s="20" t="s">
        <v>2118</v>
      </c>
      <c r="F159" s="20"/>
      <c r="G159" s="103">
        <v>1540</v>
      </c>
      <c r="H159" s="20" t="s">
        <v>107</v>
      </c>
      <c r="I159" s="40" t="s">
        <v>1102</v>
      </c>
      <c r="K159" s="127">
        <v>330112</v>
      </c>
      <c r="L159" s="210">
        <v>340603</v>
      </c>
      <c r="M159" s="210">
        <f>(12*(QUOTIENT(L159,10000)-31))+MOD(QUOTIENT(L159,100),100)+MOD(L159,100)-1</f>
        <v>44</v>
      </c>
      <c r="N159" s="1">
        <f>INT(L159/100)+(100*INT((MOD(L159,100)-1)/12))+MOD(MOD(L159,100)-1,12)</f>
        <v>3408</v>
      </c>
      <c r="U159" s="11"/>
      <c r="V159" s="11"/>
      <c r="W159" s="11"/>
      <c r="X159" s="51"/>
      <c r="Y159" s="11"/>
      <c r="Z159" s="11"/>
      <c r="AA159" s="11"/>
      <c r="AK159" s="35"/>
      <c r="AL159" s="35"/>
      <c r="AM159" s="35"/>
      <c r="AN159" s="35"/>
      <c r="AO159" s="35"/>
      <c r="AP159" s="35"/>
      <c r="AQ159" s="35"/>
      <c r="AR159" s="35"/>
      <c r="AS159" s="35"/>
      <c r="AT159" s="35"/>
      <c r="AU159" s="35"/>
      <c r="AV159" s="97"/>
      <c r="AW159" s="24"/>
      <c r="AX159" s="24"/>
      <c r="AY159" s="24"/>
      <c r="AZ159" s="24"/>
      <c r="BA159" s="24"/>
      <c r="BB159" s="36"/>
      <c r="BC159" s="36"/>
      <c r="BD159" s="36"/>
      <c r="BQ159" s="70"/>
      <c r="BR159" s="11"/>
      <c r="BS159" s="11"/>
    </row>
    <row r="160" spans="1:109" ht="14.25">
      <c r="A160" s="162" t="str">
        <f t="shared" si="9"/>
        <v>GG039-Huff-06</v>
      </c>
      <c r="B160" s="168" t="s">
        <v>673</v>
      </c>
      <c r="C160" s="70" t="s">
        <v>2085</v>
      </c>
      <c r="D160" s="162" t="s">
        <v>950</v>
      </c>
      <c r="E160" s="163" t="s">
        <v>1991</v>
      </c>
      <c r="F160" s="163"/>
      <c r="G160" s="150">
        <v>12090</v>
      </c>
      <c r="H160" s="163" t="s">
        <v>133</v>
      </c>
      <c r="I160" s="169" t="s">
        <v>1102</v>
      </c>
      <c r="K160" s="153">
        <v>330112</v>
      </c>
      <c r="L160" s="212">
        <v>360112</v>
      </c>
      <c r="M160" s="210">
        <f>(12*(QUOTIENT(L160,10000)-31))+MOD(QUOTIENT(L160,100),100)+MOD(L160,100)-1</f>
        <v>72</v>
      </c>
      <c r="N160" s="1">
        <f>3100+(100*QUOTIENT(M160-1,12))+MOD(M160-1,12)+1</f>
        <v>3612</v>
      </c>
      <c r="O160" s="153" t="s">
        <v>301</v>
      </c>
      <c r="X160" s="52"/>
      <c r="AK160" s="269"/>
      <c r="AL160" s="269"/>
      <c r="AM160" s="269"/>
      <c r="AN160" s="269"/>
      <c r="AO160" s="269"/>
      <c r="AP160" s="269"/>
      <c r="AQ160" s="269"/>
      <c r="AR160" s="269"/>
      <c r="AS160" s="269"/>
      <c r="AT160" s="269"/>
      <c r="AU160" s="269"/>
      <c r="AV160" s="97"/>
      <c r="AW160" s="264"/>
      <c r="AX160" s="264"/>
      <c r="AY160" s="264"/>
      <c r="AZ160" s="264"/>
      <c r="BA160" s="264"/>
      <c r="BB160" s="264"/>
      <c r="BC160" s="264"/>
      <c r="BD160" s="264"/>
      <c r="BE160" s="264"/>
      <c r="BF160" s="264"/>
      <c r="BG160" s="264"/>
      <c r="BH160" s="56"/>
      <c r="BI160" s="264"/>
      <c r="BJ160" s="264"/>
      <c r="BK160" s="264"/>
      <c r="BL160" s="264"/>
      <c r="BM160" s="264"/>
      <c r="BN160" s="264"/>
      <c r="BO160" s="264"/>
      <c r="BP160" s="264"/>
      <c r="BQ160" s="264"/>
      <c r="BR160" s="264"/>
      <c r="BS160" s="264"/>
      <c r="BT160" s="56"/>
      <c r="BU160" s="265"/>
      <c r="BV160" s="265"/>
      <c r="BW160" s="265"/>
      <c r="BX160" s="265"/>
      <c r="BY160" s="265"/>
      <c r="BZ160" s="265"/>
      <c r="CA160" s="265"/>
      <c r="CB160" s="265"/>
      <c r="CC160" s="265"/>
      <c r="CD160" s="265"/>
      <c r="CE160" s="265"/>
      <c r="CF160" s="98"/>
      <c r="CS160" s="122"/>
      <c r="DE160" s="122"/>
    </row>
    <row r="161" spans="1:72" ht="14.25">
      <c r="A161" s="1" t="str">
        <f t="shared" si="9"/>
        <v>GG009-Goodlett-18</v>
      </c>
      <c r="B161" s="19" t="s">
        <v>701</v>
      </c>
      <c r="C161" s="19" t="s">
        <v>2085</v>
      </c>
      <c r="D161" s="19" t="s">
        <v>702</v>
      </c>
      <c r="E161" s="20" t="s">
        <v>1081</v>
      </c>
      <c r="F161" s="20"/>
      <c r="G161" s="103">
        <v>344</v>
      </c>
      <c r="H161" s="20" t="s">
        <v>101</v>
      </c>
      <c r="I161" s="40" t="s">
        <v>1114</v>
      </c>
      <c r="K161" s="127">
        <v>330124</v>
      </c>
      <c r="L161" s="210">
        <v>330124</v>
      </c>
      <c r="M161" s="210">
        <f>(12*(QUOTIENT(L161,10000)-31))+MOD(QUOTIENT(L161,100),100)+MOD(L161,100)-1</f>
        <v>48</v>
      </c>
      <c r="N161" s="1">
        <f>INT(L161/100)+(100*INT((MOD(L161,100)-1)/12))+MOD(MOD(L161,100)-1,12)</f>
        <v>3412</v>
      </c>
      <c r="AK161" s="43"/>
      <c r="AL161" s="43"/>
      <c r="AM161" s="43"/>
      <c r="AN161" s="43"/>
      <c r="AO161" s="43"/>
      <c r="AP161" s="43"/>
      <c r="AQ161" s="43"/>
      <c r="AR161" s="43"/>
      <c r="AS161" s="43"/>
      <c r="AT161" s="43"/>
      <c r="AU161" s="43"/>
      <c r="AV161" s="74"/>
      <c r="AW161" s="43"/>
      <c r="AX161" s="43"/>
      <c r="AY161" s="43"/>
      <c r="AZ161" s="43"/>
      <c r="BA161" s="43"/>
      <c r="BB161" s="43"/>
      <c r="BC161" s="43"/>
      <c r="BD161" s="43"/>
      <c r="BE161" s="43"/>
      <c r="BF161" s="43"/>
      <c r="BG161" s="43"/>
      <c r="BH161" s="74"/>
      <c r="BI161" s="43"/>
      <c r="BJ161" s="43"/>
      <c r="BK161" s="43"/>
      <c r="BL161" s="43"/>
      <c r="BM161" s="43"/>
      <c r="BN161" s="43"/>
      <c r="BO161" s="43"/>
      <c r="BP161" s="43"/>
      <c r="BQ161" s="43"/>
      <c r="BR161" s="43"/>
      <c r="BS161" s="43"/>
      <c r="BT161" s="74"/>
    </row>
    <row r="162" spans="1:60" ht="14.25">
      <c r="A162" s="1" t="str">
        <f t="shared" si="9"/>
        <v>GG009-Cooper-26</v>
      </c>
      <c r="B162" s="19" t="s">
        <v>893</v>
      </c>
      <c r="C162" s="19" t="s">
        <v>2085</v>
      </c>
      <c r="D162" s="19" t="s">
        <v>894</v>
      </c>
      <c r="E162" s="20" t="s">
        <v>1090</v>
      </c>
      <c r="F162" s="20"/>
      <c r="G162" s="103">
        <v>1574</v>
      </c>
      <c r="H162" s="20" t="s">
        <v>101</v>
      </c>
      <c r="I162" s="40" t="s">
        <v>1873</v>
      </c>
      <c r="K162" s="127">
        <v>330124</v>
      </c>
      <c r="L162" s="210">
        <v>330124</v>
      </c>
      <c r="M162" s="210">
        <f>(12*(QUOTIENT(L162,10000)-31))+MOD(QUOTIENT(L162,100),100)+MOD(L162,100)-1</f>
        <v>48</v>
      </c>
      <c r="N162" s="1">
        <f>INT(L162/100)+(100*INT((MOD(L162,100)-1)/12))+MOD(MOD(L162,100)-1,12)</f>
        <v>3412</v>
      </c>
      <c r="AK162" s="43"/>
      <c r="AL162" s="43"/>
      <c r="AM162" s="43"/>
      <c r="AN162" s="43"/>
      <c r="AO162" s="43"/>
      <c r="AP162" s="43"/>
      <c r="AQ162" s="43"/>
      <c r="AR162" s="43"/>
      <c r="AS162" s="43"/>
      <c r="AT162" s="43"/>
      <c r="AU162" s="43"/>
      <c r="AV162" s="74"/>
      <c r="AW162" s="43"/>
      <c r="AX162" s="43"/>
      <c r="AY162" s="43"/>
      <c r="AZ162" s="43"/>
      <c r="BA162" s="43"/>
      <c r="BB162" s="43"/>
      <c r="BC162" s="43"/>
      <c r="BD162" s="43"/>
      <c r="BE162" s="43"/>
      <c r="BF162" s="43"/>
      <c r="BG162" s="43"/>
      <c r="BH162" s="74"/>
    </row>
    <row r="163" spans="1:76" ht="14.25">
      <c r="A163" s="1" t="str">
        <f t="shared" si="9"/>
        <v>GG008-Swift-08</v>
      </c>
      <c r="B163" s="19" t="s">
        <v>1042</v>
      </c>
      <c r="C163" s="19" t="s">
        <v>2085</v>
      </c>
      <c r="D163" s="19" t="s">
        <v>1043</v>
      </c>
      <c r="E163" s="20" t="s">
        <v>1044</v>
      </c>
      <c r="F163" s="20"/>
      <c r="G163" s="103">
        <v>1834</v>
      </c>
      <c r="H163" s="20" t="s">
        <v>103</v>
      </c>
      <c r="I163" s="40" t="s">
        <v>1104</v>
      </c>
      <c r="J163" s="20" t="s">
        <v>2192</v>
      </c>
      <c r="K163" s="127">
        <v>330201</v>
      </c>
      <c r="L163" s="210">
        <v>330201</v>
      </c>
      <c r="M163" s="210">
        <f>(12*(QUOTIENT(L163,10000)-31))+MOD(QUOTIENT(L163,100),100)+MOD(L163,100)-1</f>
        <v>26</v>
      </c>
      <c r="N163" s="1">
        <f>3100+(100*QUOTIENT(M163-1,12))+MOD(M163-1,12)+1</f>
        <v>3302</v>
      </c>
      <c r="AH163" s="11"/>
      <c r="AI163" s="11"/>
      <c r="AJ163" s="58"/>
      <c r="AL163" s="81" t="s">
        <v>717</v>
      </c>
      <c r="AM163" s="11"/>
      <c r="AN163" s="11"/>
      <c r="AO163" s="11"/>
      <c r="AP163" s="11"/>
      <c r="AQ163" s="11"/>
      <c r="AR163" s="11"/>
      <c r="AS163" s="11"/>
      <c r="AT163" s="11"/>
      <c r="AU163" s="11"/>
      <c r="AV163" s="58"/>
      <c r="AW163" s="11"/>
      <c r="AX163" s="11"/>
      <c r="AY163" s="11"/>
      <c r="AZ163" s="11"/>
      <c r="BA163" s="11"/>
      <c r="BB163" s="11"/>
      <c r="BC163" s="11"/>
      <c r="BD163" s="11"/>
      <c r="BE163" s="11"/>
      <c r="BF163" s="11"/>
      <c r="BG163" s="11"/>
      <c r="BH163" s="58"/>
      <c r="BI163" s="11"/>
      <c r="BJ163" s="11"/>
      <c r="BK163" s="11"/>
      <c r="BL163" s="11"/>
      <c r="BM163" s="11"/>
      <c r="BN163" s="11"/>
      <c r="BO163" s="11"/>
      <c r="BP163" s="11"/>
      <c r="BQ163" s="11"/>
      <c r="BR163" s="11"/>
      <c r="BS163" s="11"/>
      <c r="BT163" s="58"/>
      <c r="BU163" s="11"/>
      <c r="BV163" s="11"/>
      <c r="BW163" s="11"/>
      <c r="BX163" s="11"/>
    </row>
    <row r="164" spans="1:38" ht="15">
      <c r="A164" s="175" t="str">
        <f t="shared" si="9"/>
        <v>GG079-Scot-05</v>
      </c>
      <c r="B164" s="175" t="s">
        <v>1464</v>
      </c>
      <c r="C164" s="175" t="s">
        <v>2085</v>
      </c>
      <c r="D164" s="175" t="s">
        <v>1465</v>
      </c>
      <c r="E164" s="177" t="s">
        <v>1480</v>
      </c>
      <c r="F164" s="175"/>
      <c r="G164" s="175">
        <v>3109</v>
      </c>
      <c r="H164" s="175" t="s">
        <v>1475</v>
      </c>
      <c r="I164" s="175" t="s">
        <v>1101</v>
      </c>
      <c r="J164" s="176"/>
      <c r="K164" s="224">
        <v>330201</v>
      </c>
      <c r="L164" s="224">
        <v>330201</v>
      </c>
      <c r="M164" s="210">
        <f>(12*(QUOTIENT(L164,10000)-31))+MOD(QUOTIENT(L164,100),100)+MOD(L164,100)-1</f>
        <v>26</v>
      </c>
      <c r="N164" s="1">
        <f>3100+(100*QUOTIENT(M164-1,12))+MOD(M164-1,12)+1</f>
        <v>3302</v>
      </c>
      <c r="O164" s="176"/>
      <c r="AL164" s="43"/>
    </row>
    <row r="165" spans="1:109" ht="14.25">
      <c r="A165" s="148" t="str">
        <f t="shared" si="9"/>
        <v>GG038-Offord-03</v>
      </c>
      <c r="B165" s="148" t="s">
        <v>709</v>
      </c>
      <c r="C165" s="70" t="s">
        <v>2085</v>
      </c>
      <c r="D165" s="148" t="s">
        <v>710</v>
      </c>
      <c r="E165" s="149" t="s">
        <v>546</v>
      </c>
      <c r="F165" s="149"/>
      <c r="G165" s="150">
        <v>9062</v>
      </c>
      <c r="H165" s="149" t="s">
        <v>132</v>
      </c>
      <c r="I165" s="151" t="s">
        <v>1099</v>
      </c>
      <c r="K165">
        <v>330201</v>
      </c>
      <c r="L165" s="212">
        <v>330901</v>
      </c>
      <c r="M165" s="210">
        <f>(12*(QUOTIENT(L165,10000)-31))+MOD(QUOTIENT(L165,100),100)+MOD(L165,100)-1</f>
        <v>33</v>
      </c>
      <c r="N165" s="1">
        <f>3100+(100*QUOTIENT(M165-1,12))+MOD(M165-1,12)+1</f>
        <v>3309</v>
      </c>
      <c r="X165" s="52"/>
      <c r="AJ165" s="52"/>
      <c r="AL165" s="22"/>
      <c r="AM165" s="264"/>
      <c r="AN165" s="264"/>
      <c r="AO165" s="264"/>
      <c r="AP165" s="264"/>
      <c r="AQ165" s="264"/>
      <c r="AR165" s="264"/>
      <c r="AS165" s="23"/>
      <c r="AV165" s="52"/>
      <c r="BH165" s="52"/>
      <c r="BT165" s="52"/>
      <c r="CF165" s="52"/>
      <c r="CS165" s="122"/>
      <c r="DE165" s="122"/>
    </row>
    <row r="166" spans="1:49" ht="15">
      <c r="A166" s="175" t="str">
        <f>H166&amp;"-"&amp;B166&amp;"-"&amp;I166</f>
        <v>B36-SoF-Cooper-08</v>
      </c>
      <c r="B166" s="177" t="s">
        <v>893</v>
      </c>
      <c r="C166" s="177" t="s">
        <v>2184</v>
      </c>
      <c r="D166" s="177" t="s">
        <v>1455</v>
      </c>
      <c r="E166" s="177" t="s">
        <v>1854</v>
      </c>
      <c r="F166" s="177"/>
      <c r="G166" s="176"/>
      <c r="H166" s="177" t="s">
        <v>2147</v>
      </c>
      <c r="I166" s="175" t="s">
        <v>1104</v>
      </c>
      <c r="J166" s="176"/>
      <c r="K166" s="223">
        <v>330201</v>
      </c>
      <c r="L166" s="223">
        <v>340101</v>
      </c>
      <c r="M166" s="210">
        <f>(12*(QUOTIENT(L166,10000)-31))+MOD(QUOTIENT(L166,100),100)+MOD(L166,100)-1</f>
        <v>37</v>
      </c>
      <c r="N166" s="1">
        <f>3100+(100*QUOTIENT(M166-1,12))+MOD(M166-1,12)+1</f>
        <v>3401</v>
      </c>
      <c r="AL166" s="22"/>
      <c r="AM166" s="24"/>
      <c r="AN166" s="24"/>
      <c r="AO166" s="24"/>
      <c r="AP166" s="24"/>
      <c r="AQ166" s="24"/>
      <c r="AR166" s="24"/>
      <c r="AS166" s="24"/>
      <c r="AT166" s="24"/>
      <c r="AU166" s="24"/>
      <c r="AV166" s="56"/>
      <c r="AW166" s="23"/>
    </row>
    <row r="167" spans="1:71" ht="14.25">
      <c r="A167" s="1" t="str">
        <f aca="true" t="shared" si="10" ref="A167:A173">TRIM(H167)&amp;"-"&amp;B167&amp;"-"&amp;I167</f>
        <v>GG011-Mackey-04</v>
      </c>
      <c r="B167" s="19" t="s">
        <v>670</v>
      </c>
      <c r="C167" s="19" t="s">
        <v>2085</v>
      </c>
      <c r="D167" s="19" t="s">
        <v>671</v>
      </c>
      <c r="E167" s="20" t="s">
        <v>2075</v>
      </c>
      <c r="F167" s="20"/>
      <c r="G167" s="103">
        <v>5315</v>
      </c>
      <c r="H167" s="20" t="s">
        <v>105</v>
      </c>
      <c r="I167" s="40" t="s">
        <v>1100</v>
      </c>
      <c r="K167" s="127">
        <v>330202</v>
      </c>
      <c r="L167" s="210">
        <v>331001</v>
      </c>
      <c r="M167" s="210">
        <f>(12*(QUOTIENT(L167,10000)-31))+MOD(QUOTIENT(L167,100),100)+MOD(L167,100)-1</f>
        <v>34</v>
      </c>
      <c r="N167" s="1">
        <f>INT(L167/100)+(100*INT((MOD(L167,100)-1)/12))+MOD(MOD(L167,100)-1,12)</f>
        <v>3310</v>
      </c>
      <c r="O167" s="4"/>
      <c r="AL167" s="35"/>
      <c r="AM167" s="35"/>
      <c r="AN167" s="24"/>
      <c r="AO167" s="24"/>
      <c r="AP167" s="24"/>
      <c r="AQ167" s="24"/>
      <c r="AR167" s="24"/>
      <c r="AS167" s="24"/>
      <c r="AT167" s="23"/>
      <c r="BQ167" s="70"/>
      <c r="BR167" s="11"/>
      <c r="BS167" s="11"/>
    </row>
    <row r="168" spans="1:39" ht="14.25">
      <c r="A168" s="1" t="str">
        <f t="shared" si="10"/>
        <v>GG004-Carrico-09</v>
      </c>
      <c r="B168" s="1" t="s">
        <v>820</v>
      </c>
      <c r="C168" s="19" t="s">
        <v>2085</v>
      </c>
      <c r="D168" s="1" t="s">
        <v>821</v>
      </c>
      <c r="E168" s="2" t="s">
        <v>822</v>
      </c>
      <c r="G168" s="101">
        <v>7842</v>
      </c>
      <c r="H168" s="2" t="s">
        <v>98</v>
      </c>
      <c r="I168" s="40" t="s">
        <v>1105</v>
      </c>
      <c r="J168" s="70" t="s">
        <v>1535</v>
      </c>
      <c r="K168" s="127">
        <v>330301</v>
      </c>
      <c r="L168" s="210">
        <v>330301</v>
      </c>
      <c r="M168" s="210">
        <f>(12*(QUOTIENT(L168,10000)-31))+MOD(QUOTIENT(L168,100),100)+MOD(L168,100)-1</f>
        <v>27</v>
      </c>
      <c r="N168" s="1">
        <f>3100+(100*QUOTIENT(M168-1,12))+MOD(M168-1,12)+1</f>
        <v>3303</v>
      </c>
      <c r="AM168" s="78"/>
    </row>
    <row r="169" spans="1:39" ht="15">
      <c r="A169" s="175" t="str">
        <f t="shared" si="10"/>
        <v>GG054-Gallam-02</v>
      </c>
      <c r="B169" s="175" t="s">
        <v>1191</v>
      </c>
      <c r="C169" s="175" t="s">
        <v>2085</v>
      </c>
      <c r="D169" s="175" t="s">
        <v>1192</v>
      </c>
      <c r="E169" s="177" t="s">
        <v>1193</v>
      </c>
      <c r="F169" s="175"/>
      <c r="G169" s="175">
        <v>8765</v>
      </c>
      <c r="H169" s="175" t="s">
        <v>1190</v>
      </c>
      <c r="I169" s="179" t="s">
        <v>1098</v>
      </c>
      <c r="J169" s="178"/>
      <c r="K169" s="224">
        <v>330301</v>
      </c>
      <c r="L169" s="224">
        <v>330301</v>
      </c>
      <c r="M169" s="210">
        <f>(12*(QUOTIENT(L169,10000)-31))+MOD(QUOTIENT(L169,100),100)+MOD(L169,100)-1</f>
        <v>27</v>
      </c>
      <c r="N169" s="1">
        <f>3100+(100*QUOTIENT(M169-1,12))+MOD(M169-1,12)+1</f>
        <v>3303</v>
      </c>
      <c r="O169" s="176"/>
      <c r="AM169" s="43"/>
    </row>
    <row r="170" spans="1:39" ht="15">
      <c r="A170" s="175" t="str">
        <f t="shared" si="10"/>
        <v>GG080-Scot-02</v>
      </c>
      <c r="B170" s="175" t="s">
        <v>1464</v>
      </c>
      <c r="C170" s="175" t="s">
        <v>2085</v>
      </c>
      <c r="D170" s="175" t="s">
        <v>1465</v>
      </c>
      <c r="E170" s="177" t="s">
        <v>1484</v>
      </c>
      <c r="F170" s="175"/>
      <c r="G170" s="175">
        <v>7386</v>
      </c>
      <c r="H170" s="175" t="s">
        <v>1483</v>
      </c>
      <c r="I170" s="175" t="s">
        <v>1098</v>
      </c>
      <c r="J170" s="176"/>
      <c r="K170" s="223">
        <v>330301</v>
      </c>
      <c r="L170" s="223">
        <v>330301</v>
      </c>
      <c r="M170" s="210">
        <f>(12*(QUOTIENT(L170,10000)-31))+MOD(QUOTIENT(L170,100),100)+MOD(L170,100)-1</f>
        <v>27</v>
      </c>
      <c r="N170" s="1">
        <f>3100+(100*QUOTIENT(M170-1,12))+MOD(M170-1,12)+1</f>
        <v>3303</v>
      </c>
      <c r="O170" s="176"/>
      <c r="AM170" s="43"/>
    </row>
    <row r="171" spans="1:40" ht="14.25">
      <c r="A171" s="165" t="str">
        <f t="shared" si="10"/>
        <v>BRF01-WeberD-01</v>
      </c>
      <c r="B171" s="1" t="s">
        <v>823</v>
      </c>
      <c r="C171" s="19" t="s">
        <v>2183</v>
      </c>
      <c r="D171" s="1" t="s">
        <v>824</v>
      </c>
      <c r="E171" s="20" t="s">
        <v>1004</v>
      </c>
      <c r="F171" s="20"/>
      <c r="G171" s="103">
        <v>22090</v>
      </c>
      <c r="H171" s="2" t="s">
        <v>2150</v>
      </c>
      <c r="I171" s="40" t="s">
        <v>1097</v>
      </c>
      <c r="K171" s="127">
        <v>330301</v>
      </c>
      <c r="L171" s="210">
        <v>330401</v>
      </c>
      <c r="M171" s="210">
        <f>(12*(QUOTIENT(L171,10000)-31))+MOD(QUOTIENT(L171,100),100)+MOD(L171,100)-1</f>
        <v>28</v>
      </c>
      <c r="N171" s="1">
        <f>3100+(100*QUOTIENT(M171-1,12))+MOD(M171-1,12)+1</f>
        <v>3304</v>
      </c>
      <c r="AM171" s="7" t="s">
        <v>825</v>
      </c>
      <c r="AN171" s="9" t="s">
        <v>826</v>
      </c>
    </row>
    <row r="172" spans="1:43" ht="14.25">
      <c r="A172" s="165" t="str">
        <f t="shared" si="10"/>
        <v>BRF01-Flint-15</v>
      </c>
      <c r="B172" s="1" t="s">
        <v>827</v>
      </c>
      <c r="C172" s="19" t="s">
        <v>2183</v>
      </c>
      <c r="D172" s="1" t="s">
        <v>828</v>
      </c>
      <c r="E172" s="2" t="s">
        <v>829</v>
      </c>
      <c r="G172" s="101">
        <v>44500</v>
      </c>
      <c r="H172" s="2" t="s">
        <v>2150</v>
      </c>
      <c r="I172" s="40" t="s">
        <v>1111</v>
      </c>
      <c r="K172" s="127">
        <v>330301</v>
      </c>
      <c r="L172" s="210">
        <v>330701</v>
      </c>
      <c r="M172" s="210">
        <f>(12*(QUOTIENT(L172,10000)-31))+MOD(QUOTIENT(L172,100),100)+MOD(L172,100)-1</f>
        <v>31</v>
      </c>
      <c r="N172" s="1">
        <f>3100+(100*QUOTIENT(M172-1,12))+MOD(M172-1,12)+1</f>
        <v>3307</v>
      </c>
      <c r="AM172" s="7"/>
      <c r="AN172" s="8"/>
      <c r="AO172" s="8"/>
      <c r="AP172" s="8"/>
      <c r="AQ172" s="9"/>
    </row>
    <row r="173" spans="1:47" ht="14.25">
      <c r="A173" s="1" t="str">
        <f t="shared" si="10"/>
        <v>GG009-DeMarce-01</v>
      </c>
      <c r="B173" s="19" t="s">
        <v>718</v>
      </c>
      <c r="C173" s="19" t="s">
        <v>2085</v>
      </c>
      <c r="D173" s="19" t="s">
        <v>719</v>
      </c>
      <c r="E173" s="20" t="s">
        <v>1054</v>
      </c>
      <c r="F173" s="20"/>
      <c r="G173" s="103">
        <v>19385</v>
      </c>
      <c r="H173" s="20" t="s">
        <v>101</v>
      </c>
      <c r="I173" s="40" t="s">
        <v>1097</v>
      </c>
      <c r="J173" s="20" t="s">
        <v>370</v>
      </c>
      <c r="K173" s="127">
        <v>330301</v>
      </c>
      <c r="L173" s="210">
        <v>331101</v>
      </c>
      <c r="M173" s="210">
        <f>(12*(QUOTIENT(L173,10000)-31))+MOD(QUOTIENT(L173,100),100)+MOD(L173,100)-1</f>
        <v>35</v>
      </c>
      <c r="N173" s="1">
        <f>3100+(100*QUOTIENT(M173-1,12))+MOD(M173-1,12)+1</f>
        <v>3311</v>
      </c>
      <c r="AM173" s="22"/>
      <c r="AN173" s="24"/>
      <c r="AO173" s="24"/>
      <c r="AP173" s="24"/>
      <c r="AQ173" s="24"/>
      <c r="AR173" s="24"/>
      <c r="AS173" s="24"/>
      <c r="AT173" s="24"/>
      <c r="AU173" s="23"/>
    </row>
    <row r="174" spans="1:78" ht="15">
      <c r="A174" s="175" t="str">
        <f>H174&amp;"-"&amp;B174&amp;"-"&amp;I174</f>
        <v>RofP039-Watson-00</v>
      </c>
      <c r="B174" s="177" t="s">
        <v>1387</v>
      </c>
      <c r="C174" s="177" t="s">
        <v>2185</v>
      </c>
      <c r="D174" s="177" t="s">
        <v>1388</v>
      </c>
      <c r="E174" s="177" t="s">
        <v>1821</v>
      </c>
      <c r="F174" s="353" t="s">
        <v>416</v>
      </c>
      <c r="G174" s="176"/>
      <c r="H174" s="177" t="s">
        <v>1822</v>
      </c>
      <c r="I174" s="177" t="str">
        <f>TEXT(0,"00")</f>
        <v>00</v>
      </c>
      <c r="J174" s="176"/>
      <c r="K174" s="223">
        <v>330301</v>
      </c>
      <c r="L174" s="223">
        <v>360601</v>
      </c>
      <c r="M174" s="210">
        <f>(12*(QUOTIENT(L174,10000)-31))+MOD(QUOTIENT(L174,100),100)+MOD(L174,100)-1</f>
        <v>66</v>
      </c>
      <c r="N174" s="1">
        <f>3100+(100*QUOTIENT(M174-1,12))+MOD(M174-1,12)+1</f>
        <v>3606</v>
      </c>
      <c r="AM174" s="22"/>
      <c r="AN174" s="24"/>
      <c r="AO174" s="24"/>
      <c r="AP174" s="24"/>
      <c r="AQ174" s="24"/>
      <c r="AR174" s="24"/>
      <c r="AS174" s="24"/>
      <c r="AT174" s="24"/>
      <c r="AU174" s="24"/>
      <c r="AV174" s="56"/>
      <c r="AW174" s="24"/>
      <c r="AX174" s="24"/>
      <c r="AY174" s="24"/>
      <c r="AZ174" s="24"/>
      <c r="BA174" s="24"/>
      <c r="BB174" s="24"/>
      <c r="BC174" s="24"/>
      <c r="BD174" s="24"/>
      <c r="BE174" s="24"/>
      <c r="BF174" s="24"/>
      <c r="BG174" s="24"/>
      <c r="BH174" s="56"/>
      <c r="BI174" s="24"/>
      <c r="BJ174" s="24"/>
      <c r="BK174" s="24"/>
      <c r="BL174" s="24"/>
      <c r="BM174" s="24"/>
      <c r="BN174" s="24"/>
      <c r="BO174" s="24"/>
      <c r="BP174" s="24"/>
      <c r="BQ174" s="24"/>
      <c r="BR174" s="24"/>
      <c r="BS174" s="24"/>
      <c r="BT174" s="56"/>
      <c r="BU174" s="24"/>
      <c r="BV174" s="24"/>
      <c r="BW174" s="24"/>
      <c r="BX174" s="24"/>
      <c r="BY174" s="24"/>
      <c r="BZ174" s="23"/>
    </row>
    <row r="175" spans="1:40" ht="15">
      <c r="A175" s="175" t="str">
        <f>TRIM(H175)&amp;"-"&amp;B175&amp;"-"&amp;I175</f>
        <v>GG068-Watson-02</v>
      </c>
      <c r="B175" s="175" t="s">
        <v>1387</v>
      </c>
      <c r="C175" s="175" t="s">
        <v>2085</v>
      </c>
      <c r="D175" s="175" t="s">
        <v>1388</v>
      </c>
      <c r="E175" s="177" t="s">
        <v>1389</v>
      </c>
      <c r="F175" s="175"/>
      <c r="G175" s="175">
        <v>8300</v>
      </c>
      <c r="H175" s="175" t="s">
        <v>1386</v>
      </c>
      <c r="I175" s="175" t="s">
        <v>1098</v>
      </c>
      <c r="J175" s="176"/>
      <c r="K175" s="224">
        <v>330302</v>
      </c>
      <c r="L175" s="224">
        <v>330302</v>
      </c>
      <c r="M175" s="210">
        <f>(12*(QUOTIENT(L175,10000)-31))+MOD(QUOTIENT(L175,100),100)+MOD(L175,100)-1</f>
        <v>28</v>
      </c>
      <c r="N175" s="1">
        <f>3100+(100*QUOTIENT(M175-1,12))+MOD(M175-1,12)+1</f>
        <v>3304</v>
      </c>
      <c r="O175" s="178" t="s">
        <v>1390</v>
      </c>
      <c r="AM175" s="76" t="s">
        <v>1883</v>
      </c>
      <c r="AN175" s="43"/>
    </row>
    <row r="176" spans="1:41" ht="15">
      <c r="A176" s="175" t="str">
        <f>TRIM(H176)&amp;"-"&amp;B176&amp;"-"&amp;I176</f>
        <v>GG050- Merriken-02</v>
      </c>
      <c r="B176" s="175" t="s">
        <v>1151</v>
      </c>
      <c r="C176" s="175" t="s">
        <v>2085</v>
      </c>
      <c r="D176" s="175" t="s">
        <v>1122</v>
      </c>
      <c r="E176" s="177" t="s">
        <v>1152</v>
      </c>
      <c r="F176" s="175"/>
      <c r="G176" s="175">
        <v>10459</v>
      </c>
      <c r="H176" s="175" t="s">
        <v>1150</v>
      </c>
      <c r="I176" s="175" t="s">
        <v>1098</v>
      </c>
      <c r="J176" s="178"/>
      <c r="K176" s="224">
        <v>330303</v>
      </c>
      <c r="L176" s="224">
        <v>330303</v>
      </c>
      <c r="M176" s="210">
        <f>(12*(QUOTIENT(L176,10000)-31))+MOD(QUOTIENT(L176,100),100)+MOD(L176,100)-1</f>
        <v>29</v>
      </c>
      <c r="N176" s="1">
        <f>3100+(100*QUOTIENT(M176-1,12))+MOD(M176-1,12)+1</f>
        <v>3305</v>
      </c>
      <c r="O176" s="176"/>
      <c r="AM176" s="43"/>
      <c r="AN176" s="43"/>
      <c r="AO176" s="43"/>
    </row>
    <row r="177" spans="1:52" ht="14.25">
      <c r="A177" s="1" t="str">
        <f>TRIM(H177)&amp;"-"&amp;B177&amp;"-"&amp;I177</f>
        <v>GG009-Huff-27</v>
      </c>
      <c r="B177" s="19" t="s">
        <v>673</v>
      </c>
      <c r="C177" s="19" t="s">
        <v>2085</v>
      </c>
      <c r="D177" s="19" t="s">
        <v>950</v>
      </c>
      <c r="E177" s="6" t="s">
        <v>1091</v>
      </c>
      <c r="F177" s="6"/>
      <c r="G177" s="102">
        <v>11581</v>
      </c>
      <c r="H177" s="20" t="s">
        <v>101</v>
      </c>
      <c r="I177" s="40" t="s">
        <v>1874</v>
      </c>
      <c r="J177" s="20" t="s">
        <v>2161</v>
      </c>
      <c r="K177" s="127">
        <v>330303</v>
      </c>
      <c r="L177" s="210">
        <v>330903</v>
      </c>
      <c r="M177" s="210">
        <f>(12*(QUOTIENT(L177,10000)-31))+MOD(QUOTIENT(L177,100),100)+MOD(L177,100)-1</f>
        <v>35</v>
      </c>
      <c r="N177" s="1">
        <f>INT(L177/100)+(100*INT((MOD(L177,100)-1)/12))+MOD(MOD(L177,100)-1,12)</f>
        <v>3311</v>
      </c>
      <c r="AL177" s="11"/>
      <c r="AM177" s="73"/>
      <c r="AN177" s="35"/>
      <c r="AO177" s="35"/>
      <c r="AP177" s="24"/>
      <c r="AQ177" s="24"/>
      <c r="AR177" s="24"/>
      <c r="AS177" s="37"/>
      <c r="AT177" s="36"/>
      <c r="AU177" s="36"/>
      <c r="AV177" s="58"/>
      <c r="AW177" s="11"/>
      <c r="AX177" s="11"/>
      <c r="AY177" s="11"/>
      <c r="AZ177" s="11"/>
    </row>
    <row r="178" spans="1:55" ht="14.25">
      <c r="A178" s="119" t="s">
        <v>1930</v>
      </c>
      <c r="B178" s="1" t="s">
        <v>830</v>
      </c>
      <c r="C178" s="19" t="s">
        <v>2187</v>
      </c>
      <c r="D178" s="1" t="s">
        <v>831</v>
      </c>
      <c r="E178" s="2" t="s">
        <v>832</v>
      </c>
      <c r="F178" s="20" t="s">
        <v>2156</v>
      </c>
      <c r="G178" s="101">
        <v>194839</v>
      </c>
      <c r="H178" s="2" t="str">
        <f>A178</f>
        <v>B34-GALILEO</v>
      </c>
      <c r="I178" s="40" t="s">
        <v>1875</v>
      </c>
      <c r="K178" s="127">
        <v>330303</v>
      </c>
      <c r="L178" s="210">
        <v>340701</v>
      </c>
      <c r="M178" s="210">
        <f>(12*(QUOTIENT(L178,10000)-31))+MOD(QUOTIENT(L178,100),100)+MOD(L178,100)-1</f>
        <v>43</v>
      </c>
      <c r="N178" s="1">
        <f>3100+(100*QUOTIENT(M178-1,12))+MOD(M178-1,12)+1</f>
        <v>3407</v>
      </c>
      <c r="AM178" s="13"/>
      <c r="AN178" s="13"/>
      <c r="AO178" s="13"/>
      <c r="AP178" s="8"/>
      <c r="AQ178" s="8"/>
      <c r="AR178" s="8"/>
      <c r="AS178" s="8"/>
      <c r="AT178" s="8"/>
      <c r="AU178" s="8"/>
      <c r="AV178" s="54"/>
      <c r="AW178" s="8"/>
      <c r="AX178" s="8"/>
      <c r="AY178" s="8"/>
      <c r="AZ178" s="8"/>
      <c r="BA178" s="8"/>
      <c r="BB178" s="8"/>
      <c r="BC178" s="9"/>
    </row>
    <row r="179" spans="1:70" ht="15">
      <c r="A179" s="175" t="str">
        <f aca="true" t="shared" si="11" ref="A179:A193">TRIM(H179)&amp;"-"&amp;B179&amp;"-"&amp;I179</f>
        <v>GG100-Boyes-12</v>
      </c>
      <c r="B179" s="175" t="s">
        <v>759</v>
      </c>
      <c r="C179" s="175" t="s">
        <v>2085</v>
      </c>
      <c r="D179" s="175" t="s">
        <v>1672</v>
      </c>
      <c r="E179" s="177" t="s">
        <v>1673</v>
      </c>
      <c r="F179" s="175"/>
      <c r="G179" s="175">
        <v>3648</v>
      </c>
      <c r="H179" s="175" t="s">
        <v>1655</v>
      </c>
      <c r="I179" s="175" t="s">
        <v>1108</v>
      </c>
      <c r="J179" s="176"/>
      <c r="K179" s="223">
        <v>330303</v>
      </c>
      <c r="L179" s="223">
        <v>351001</v>
      </c>
      <c r="M179" s="210">
        <f>(12*(QUOTIENT(L179,10000)-31))+MOD(QUOTIENT(L179,100),100)+MOD(L179,100)-1</f>
        <v>58</v>
      </c>
      <c r="N179" s="1">
        <f>3100+(100*QUOTIENT(M179-1,12))+MOD(M179-1,12)+1</f>
        <v>3510</v>
      </c>
      <c r="AM179" s="35"/>
      <c r="AN179" s="35"/>
      <c r="AO179" s="35"/>
      <c r="AP179" s="8"/>
      <c r="AQ179" s="8"/>
      <c r="AR179" s="8"/>
      <c r="AS179" s="8"/>
      <c r="AT179" s="8"/>
      <c r="AU179" s="24"/>
      <c r="AV179" s="56"/>
      <c r="AW179" s="24"/>
      <c r="AX179" s="24"/>
      <c r="AY179" s="24"/>
      <c r="AZ179" s="24"/>
      <c r="BA179" s="24"/>
      <c r="BB179" s="24"/>
      <c r="BC179" s="24"/>
      <c r="BD179" s="24"/>
      <c r="BE179" s="24"/>
      <c r="BF179" s="24"/>
      <c r="BG179" s="24"/>
      <c r="BH179" s="56"/>
      <c r="BI179" s="24"/>
      <c r="BJ179" s="24"/>
      <c r="BK179" s="24"/>
      <c r="BL179" s="24"/>
      <c r="BM179" s="24"/>
      <c r="BN179" s="24"/>
      <c r="BO179" s="24"/>
      <c r="BP179" s="24"/>
      <c r="BQ179" s="24"/>
      <c r="BR179" s="23"/>
    </row>
    <row r="180" spans="1:40" ht="14.25">
      <c r="A180" s="1" t="str">
        <f t="shared" si="11"/>
        <v>GG001-DeMarce-04</v>
      </c>
      <c r="B180" s="1" t="s">
        <v>833</v>
      </c>
      <c r="C180" s="19" t="s">
        <v>2085</v>
      </c>
      <c r="D180" s="1" t="s">
        <v>834</v>
      </c>
      <c r="E180" s="20" t="s">
        <v>1006</v>
      </c>
      <c r="F180" s="20"/>
      <c r="G180" s="103">
        <v>18196</v>
      </c>
      <c r="H180" s="2" t="s">
        <v>94</v>
      </c>
      <c r="I180" s="40" t="s">
        <v>1100</v>
      </c>
      <c r="J180" s="20" t="s">
        <v>2188</v>
      </c>
      <c r="K180" s="127">
        <v>330401</v>
      </c>
      <c r="L180" s="210">
        <v>330401</v>
      </c>
      <c r="M180" s="210">
        <f>(12*(QUOTIENT(L180,10000)-31))+MOD(QUOTIENT(L180,100),100)+MOD(L180,100)-1</f>
        <v>28</v>
      </c>
      <c r="N180" s="1">
        <f>3100+(100*QUOTIENT(M180-1,12))+MOD(M180-1,12)+1</f>
        <v>3304</v>
      </c>
      <c r="AN180" s="78"/>
    </row>
    <row r="181" spans="1:44" ht="14.25">
      <c r="A181" s="165" t="str">
        <f t="shared" si="11"/>
        <v>RAM-DeMarce-14</v>
      </c>
      <c r="B181" s="5" t="s">
        <v>718</v>
      </c>
      <c r="C181" s="19" t="s">
        <v>2183</v>
      </c>
      <c r="D181" s="19" t="s">
        <v>719</v>
      </c>
      <c r="E181" s="20" t="s">
        <v>945</v>
      </c>
      <c r="F181" s="20"/>
      <c r="G181" s="103">
        <v>4506</v>
      </c>
      <c r="H181" s="20" t="s">
        <v>1018</v>
      </c>
      <c r="I181" s="40" t="s">
        <v>1110</v>
      </c>
      <c r="K181" s="127">
        <v>330401</v>
      </c>
      <c r="L181" s="210">
        <v>330801</v>
      </c>
      <c r="M181" s="210">
        <f>(12*(QUOTIENT(L181,10000)-31))+MOD(QUOTIENT(L181,100),100)+MOD(L181,100)-1</f>
        <v>32</v>
      </c>
      <c r="N181" s="1">
        <f>3100+(100*QUOTIENT(M181-1,12))+MOD(M181-1,12)+1</f>
        <v>3308</v>
      </c>
      <c r="AN181" s="22"/>
      <c r="AO181" s="24"/>
      <c r="AP181" s="24"/>
      <c r="AQ181" s="24"/>
      <c r="AR181" s="23"/>
    </row>
    <row r="182" spans="1:45" ht="14.25">
      <c r="A182" s="165" t="str">
        <f t="shared" si="11"/>
        <v>RAM-Musch-16</v>
      </c>
      <c r="B182" s="1" t="s">
        <v>838</v>
      </c>
      <c r="C182" s="19" t="s">
        <v>2183</v>
      </c>
      <c r="D182" s="1" t="s">
        <v>839</v>
      </c>
      <c r="E182" s="20" t="s">
        <v>1019</v>
      </c>
      <c r="F182" s="20"/>
      <c r="G182" s="103">
        <v>3858</v>
      </c>
      <c r="H182" s="2" t="s">
        <v>1018</v>
      </c>
      <c r="I182" s="40" t="s">
        <v>1112</v>
      </c>
      <c r="K182" s="127">
        <v>330401</v>
      </c>
      <c r="L182" s="210">
        <v>330901</v>
      </c>
      <c r="M182" s="210">
        <f>(12*(QUOTIENT(L182,10000)-31))+MOD(QUOTIENT(L182,100),100)+MOD(L182,100)-1</f>
        <v>33</v>
      </c>
      <c r="N182" s="1">
        <f>3100+(100*QUOTIENT(M182-1,12))+MOD(M182-1,12)+1</f>
        <v>3309</v>
      </c>
      <c r="AN182" s="7"/>
      <c r="AO182" s="8"/>
      <c r="AP182" s="8"/>
      <c r="AQ182" s="8"/>
      <c r="AR182" s="8"/>
      <c r="AS182" s="9"/>
    </row>
    <row r="183" spans="1:47" ht="15">
      <c r="A183" s="175" t="str">
        <f t="shared" si="11"/>
        <v>GG055-Hasseler-01</v>
      </c>
      <c r="B183" s="175" t="s">
        <v>478</v>
      </c>
      <c r="C183" s="175" t="s">
        <v>2085</v>
      </c>
      <c r="D183" s="175" t="s">
        <v>479</v>
      </c>
      <c r="E183" s="177" t="s">
        <v>1198</v>
      </c>
      <c r="F183" s="175"/>
      <c r="G183" s="175">
        <v>11776</v>
      </c>
      <c r="H183" s="175" t="s">
        <v>1199</v>
      </c>
      <c r="I183" s="175" t="s">
        <v>1097</v>
      </c>
      <c r="J183" s="176"/>
      <c r="K183" s="223">
        <v>330401</v>
      </c>
      <c r="L183" s="223">
        <v>331101</v>
      </c>
      <c r="M183" s="210">
        <f>(12*(QUOTIENT(L183,10000)-31))+MOD(QUOTIENT(L183,100),100)+MOD(L183,100)-1</f>
        <v>35</v>
      </c>
      <c r="N183" s="1">
        <f>3100+(100*QUOTIENT(M183-1,12))+MOD(M183-1,12)+1</f>
        <v>3311</v>
      </c>
      <c r="O183" s="176"/>
      <c r="AN183" s="22"/>
      <c r="AO183" s="24"/>
      <c r="AP183" s="24"/>
      <c r="AQ183" s="24"/>
      <c r="AR183" s="24"/>
      <c r="AS183" s="24"/>
      <c r="AT183" s="24"/>
      <c r="AU183" s="23"/>
    </row>
    <row r="184" spans="1:84" ht="14.25">
      <c r="A184" s="1" t="str">
        <f t="shared" si="11"/>
        <v>GG025-Offord-05</v>
      </c>
      <c r="B184" s="70" t="s">
        <v>709</v>
      </c>
      <c r="C184" s="70" t="s">
        <v>2085</v>
      </c>
      <c r="D184" s="70" t="s">
        <v>710</v>
      </c>
      <c r="E184" s="20" t="s">
        <v>354</v>
      </c>
      <c r="F184" s="20"/>
      <c r="G184" s="103">
        <v>8982</v>
      </c>
      <c r="H184" s="20" t="s">
        <v>119</v>
      </c>
      <c r="I184" s="40" t="s">
        <v>1101</v>
      </c>
      <c r="K184" s="127">
        <v>330401</v>
      </c>
      <c r="L184" s="210">
        <v>340401</v>
      </c>
      <c r="M184" s="210">
        <f>(12*(QUOTIENT(L184,10000)-31))+MOD(QUOTIENT(L184,100),100)+MOD(L184,100)-1</f>
        <v>40</v>
      </c>
      <c r="N184" s="1">
        <f>3100+(100*QUOTIENT(M184-1,12))+MOD(M184-1,12)+1</f>
        <v>3404</v>
      </c>
      <c r="U184" s="11"/>
      <c r="V184" s="11"/>
      <c r="W184" s="11"/>
      <c r="X184" s="51"/>
      <c r="Y184" s="11"/>
      <c r="Z184" s="11"/>
      <c r="AA184" s="11"/>
      <c r="AN184" s="22"/>
      <c r="AO184" s="8"/>
      <c r="AP184" s="8"/>
      <c r="AQ184" s="8"/>
      <c r="AR184" s="8"/>
      <c r="AS184" s="8"/>
      <c r="AT184" s="24"/>
      <c r="AU184" s="24"/>
      <c r="AV184" s="56"/>
      <c r="AW184" s="24"/>
      <c r="AX184" s="24"/>
      <c r="AY184" s="24"/>
      <c r="AZ184" s="23"/>
      <c r="BC184" s="11"/>
      <c r="BD184" s="11"/>
      <c r="BQ184" s="70"/>
      <c r="BR184" s="11"/>
      <c r="BS184" s="11"/>
      <c r="BU184" s="11"/>
      <c r="BV184" s="11"/>
      <c r="BW184" s="11"/>
      <c r="BX184" s="11"/>
      <c r="BY184" s="11"/>
      <c r="BZ184" s="11"/>
      <c r="CA184" s="11"/>
      <c r="CB184" s="11"/>
      <c r="CC184" s="11"/>
      <c r="CD184" s="11"/>
      <c r="CE184" s="11"/>
      <c r="CF184" s="58"/>
    </row>
    <row r="185" spans="1:71" ht="14.25">
      <c r="A185" s="1" t="str">
        <f t="shared" si="11"/>
        <v>GG014-Mackey-05</v>
      </c>
      <c r="B185" s="19" t="s">
        <v>670</v>
      </c>
      <c r="C185" s="19" t="s">
        <v>2085</v>
      </c>
      <c r="D185" s="19" t="s">
        <v>671</v>
      </c>
      <c r="E185" s="20" t="s">
        <v>38</v>
      </c>
      <c r="F185" s="20"/>
      <c r="G185" s="103">
        <v>3800</v>
      </c>
      <c r="H185" s="20" t="s">
        <v>108</v>
      </c>
      <c r="I185" s="40" t="s">
        <v>1101</v>
      </c>
      <c r="J185" s="20" t="s">
        <v>1536</v>
      </c>
      <c r="K185" s="127">
        <v>330402</v>
      </c>
      <c r="L185" s="210">
        <v>330402</v>
      </c>
      <c r="M185" s="210">
        <f>(12*(QUOTIENT(L185,10000)-31))+MOD(QUOTIENT(L185,100),100)+MOD(L185,100)-1</f>
        <v>29</v>
      </c>
      <c r="N185" s="1">
        <f>INT(L185/100)+(100*INT((MOD(L185,100)-1)/12))+MOD(MOD(L185,100)-1,12)</f>
        <v>3305</v>
      </c>
      <c r="U185" s="11"/>
      <c r="V185" s="11"/>
      <c r="W185" s="11"/>
      <c r="X185" s="51"/>
      <c r="Y185" s="11"/>
      <c r="Z185" s="11"/>
      <c r="AA185" s="11"/>
      <c r="AN185" s="43"/>
      <c r="AO185" s="43"/>
      <c r="BC185" s="11"/>
      <c r="BD185" s="11"/>
      <c r="BQ185" s="70"/>
      <c r="BR185" s="11"/>
      <c r="BS185" s="11"/>
    </row>
    <row r="186" spans="1:43" ht="14.25">
      <c r="A186" s="1" t="str">
        <f t="shared" si="11"/>
        <v>GG006-Schillawsky-03</v>
      </c>
      <c r="B186" s="1" t="s">
        <v>835</v>
      </c>
      <c r="C186" s="19" t="s">
        <v>2085</v>
      </c>
      <c r="D186" s="1" t="s">
        <v>836</v>
      </c>
      <c r="E186" s="2" t="s">
        <v>837</v>
      </c>
      <c r="G186" s="101">
        <v>4900</v>
      </c>
      <c r="H186" s="2" t="s">
        <v>100</v>
      </c>
      <c r="I186" s="40" t="s">
        <v>1099</v>
      </c>
      <c r="J186" s="20" t="s">
        <v>2192</v>
      </c>
      <c r="K186" s="127">
        <v>330402</v>
      </c>
      <c r="L186" s="210">
        <v>330701</v>
      </c>
      <c r="M186" s="210">
        <f>(12*(QUOTIENT(L186,10000)-31))+MOD(QUOTIENT(L186,100),100)+MOD(L186,100)-1</f>
        <v>31</v>
      </c>
      <c r="N186" s="1">
        <f>3100+(100*QUOTIENT(M186-1,12))+MOD(M186-1,12)+1</f>
        <v>3307</v>
      </c>
      <c r="AN186" s="13"/>
      <c r="AO186" s="13"/>
      <c r="AP186" s="8"/>
      <c r="AQ186" s="9"/>
    </row>
    <row r="187" spans="1:42" ht="14.25">
      <c r="A187" s="1" t="str">
        <f t="shared" si="11"/>
        <v>GG003-Musch-04</v>
      </c>
      <c r="B187" s="1" t="s">
        <v>840</v>
      </c>
      <c r="C187" s="19" t="s">
        <v>2085</v>
      </c>
      <c r="D187" s="1" t="s">
        <v>841</v>
      </c>
      <c r="E187" s="20" t="s">
        <v>1007</v>
      </c>
      <c r="F187" s="20"/>
      <c r="G187" s="103">
        <v>8733</v>
      </c>
      <c r="H187" s="2" t="s">
        <v>97</v>
      </c>
      <c r="I187" s="40" t="s">
        <v>1100</v>
      </c>
      <c r="J187" s="20" t="s">
        <v>2190</v>
      </c>
      <c r="K187" s="127">
        <v>330501</v>
      </c>
      <c r="L187" s="210">
        <v>330601</v>
      </c>
      <c r="M187" s="210">
        <f>(12*(QUOTIENT(L187,10000)-31))+MOD(QUOTIENT(L187,100),100)+MOD(L187,100)-1</f>
        <v>30</v>
      </c>
      <c r="N187" s="1">
        <f>3100+(100*QUOTIENT(M187-1,12))+MOD(M187-1,12)+1</f>
        <v>3306</v>
      </c>
      <c r="AO187" s="7"/>
      <c r="AP187" s="9"/>
    </row>
    <row r="188" spans="1:43" ht="14.25">
      <c r="A188" s="1" t="str">
        <f t="shared" si="11"/>
        <v>GG005-Racciato-03</v>
      </c>
      <c r="B188" s="1" t="s">
        <v>842</v>
      </c>
      <c r="C188" s="19" t="s">
        <v>2085</v>
      </c>
      <c r="D188" s="1" t="s">
        <v>843</v>
      </c>
      <c r="E188" s="2" t="s">
        <v>844</v>
      </c>
      <c r="G188" s="101">
        <v>2703</v>
      </c>
      <c r="H188" s="2" t="s">
        <v>99</v>
      </c>
      <c r="I188" s="40" t="s">
        <v>1099</v>
      </c>
      <c r="K188" s="127">
        <v>330501</v>
      </c>
      <c r="L188" s="210">
        <v>330701</v>
      </c>
      <c r="M188" s="210">
        <f>(12*(QUOTIENT(L188,10000)-31))+MOD(QUOTIENT(L188,100),100)+MOD(L188,100)-1</f>
        <v>31</v>
      </c>
      <c r="N188" s="1">
        <f>3100+(100*QUOTIENT(M188-1,12))+MOD(M188-1,12)+1</f>
        <v>3307</v>
      </c>
      <c r="AO188" s="7"/>
      <c r="AP188" s="8"/>
      <c r="AQ188" s="9" t="s">
        <v>845</v>
      </c>
    </row>
    <row r="189" spans="1:109" ht="14.25">
      <c r="A189" s="162" t="str">
        <f t="shared" si="11"/>
        <v>GG046-Prem-07</v>
      </c>
      <c r="B189" s="168" t="s">
        <v>2000</v>
      </c>
      <c r="C189" s="146" t="s">
        <v>2085</v>
      </c>
      <c r="D189" s="168" t="s">
        <v>2001</v>
      </c>
      <c r="E189" s="163" t="s">
        <v>2062</v>
      </c>
      <c r="F189" s="163"/>
      <c r="G189" s="150">
        <v>6029</v>
      </c>
      <c r="H189" s="163" t="s">
        <v>140</v>
      </c>
      <c r="I189" s="169" t="s">
        <v>1103</v>
      </c>
      <c r="K189" s="153">
        <v>330501</v>
      </c>
      <c r="L189" s="212">
        <v>340401</v>
      </c>
      <c r="M189" s="210">
        <f>(12*(QUOTIENT(L189,10000)-31))+MOD(QUOTIENT(L189,100),100)+MOD(L189,100)-1</f>
        <v>40</v>
      </c>
      <c r="N189" s="1">
        <f>3100+(100*QUOTIENT(M189-1,12))+MOD(M189-1,12)+1</f>
        <v>3404</v>
      </c>
      <c r="X189" s="52"/>
      <c r="AJ189" s="52"/>
      <c r="AO189" s="22"/>
      <c r="AP189" s="264"/>
      <c r="AQ189" s="264"/>
      <c r="AR189" s="264"/>
      <c r="AS189" s="264"/>
      <c r="AT189" s="264"/>
      <c r="AU189" s="264"/>
      <c r="AV189" s="56"/>
      <c r="AW189" s="264"/>
      <c r="AX189" s="264"/>
      <c r="AY189" s="264"/>
      <c r="AZ189" s="23"/>
      <c r="BH189" s="52"/>
      <c r="BT189" s="52"/>
      <c r="CF189" s="52"/>
      <c r="CS189" s="122"/>
      <c r="DE189" s="122"/>
    </row>
    <row r="190" spans="1:56" ht="14.25">
      <c r="A190" s="1" t="str">
        <f t="shared" si="11"/>
        <v>GG005-DeMarce-07</v>
      </c>
      <c r="B190" s="1" t="s">
        <v>846</v>
      </c>
      <c r="C190" s="19" t="s">
        <v>2085</v>
      </c>
      <c r="D190" s="1" t="s">
        <v>847</v>
      </c>
      <c r="E190" s="2" t="s">
        <v>848</v>
      </c>
      <c r="G190" s="101">
        <v>34442</v>
      </c>
      <c r="H190" s="2" t="s">
        <v>99</v>
      </c>
      <c r="I190" s="40" t="s">
        <v>1103</v>
      </c>
      <c r="K190" s="127">
        <v>330501</v>
      </c>
      <c r="L190" s="210">
        <v>340603</v>
      </c>
      <c r="M190" s="210">
        <f>(12*(QUOTIENT(L190,10000)-31))+MOD(QUOTIENT(L190,100),100)+MOD(L190,100)-1</f>
        <v>44</v>
      </c>
      <c r="N190" s="1">
        <f>3100+(100*QUOTIENT(M190-1,12))+MOD(M190-1,12)+1</f>
        <v>3408</v>
      </c>
      <c r="AO190" s="7"/>
      <c r="AP190" s="8"/>
      <c r="AQ190" s="8"/>
      <c r="AR190" s="8"/>
      <c r="AS190" s="8"/>
      <c r="AT190" s="8"/>
      <c r="AU190" s="8"/>
      <c r="AV190" s="54"/>
      <c r="AW190" s="8"/>
      <c r="AX190" s="8"/>
      <c r="AY190" s="8"/>
      <c r="AZ190" s="8"/>
      <c r="BA190" s="8"/>
      <c r="BB190" s="12"/>
      <c r="BC190" s="12"/>
      <c r="BD190" s="12"/>
    </row>
    <row r="191" spans="1:42" ht="14.25">
      <c r="A191" s="1" t="str">
        <f t="shared" si="11"/>
        <v>GG002-Toro-02</v>
      </c>
      <c r="B191" s="1" t="s">
        <v>849</v>
      </c>
      <c r="C191" s="19" t="s">
        <v>2085</v>
      </c>
      <c r="D191" s="1" t="s">
        <v>850</v>
      </c>
      <c r="E191" s="2" t="s">
        <v>851</v>
      </c>
      <c r="G191" s="101">
        <v>4818</v>
      </c>
      <c r="H191" s="2" t="s">
        <v>95</v>
      </c>
      <c r="I191" s="40" t="s">
        <v>1098</v>
      </c>
      <c r="J191" s="20" t="s">
        <v>28</v>
      </c>
      <c r="K191" s="127">
        <v>330601</v>
      </c>
      <c r="L191" s="210">
        <v>330601</v>
      </c>
      <c r="M191" s="210">
        <f>(12*(QUOTIENT(L191,10000)-31))+MOD(QUOTIENT(L191,100),100)+MOD(L191,100)-1</f>
        <v>30</v>
      </c>
      <c r="N191" s="1">
        <f>3100+(100*QUOTIENT(M191-1,12))+MOD(M191-1,12)+1</f>
        <v>3306</v>
      </c>
      <c r="AP191" s="78"/>
    </row>
    <row r="192" spans="1:45" ht="14.25">
      <c r="A192" s="1" t="str">
        <f t="shared" si="11"/>
        <v>GG002-Ewing-07</v>
      </c>
      <c r="B192" s="1" t="s">
        <v>852</v>
      </c>
      <c r="C192" s="19" t="s">
        <v>2085</v>
      </c>
      <c r="D192" s="1" t="s">
        <v>853</v>
      </c>
      <c r="E192" s="20" t="s">
        <v>1008</v>
      </c>
      <c r="F192" s="20"/>
      <c r="G192" s="103">
        <v>26045</v>
      </c>
      <c r="H192" s="2" t="s">
        <v>95</v>
      </c>
      <c r="I192" s="40" t="s">
        <v>1103</v>
      </c>
      <c r="J192" s="20" t="s">
        <v>2189</v>
      </c>
      <c r="K192" s="127">
        <v>330601</v>
      </c>
      <c r="L192" s="210">
        <v>330901</v>
      </c>
      <c r="M192" s="210">
        <f>(12*(QUOTIENT(L192,10000)-31))+MOD(QUOTIENT(L192,100),100)+MOD(L192,100)-1</f>
        <v>33</v>
      </c>
      <c r="N192" s="1">
        <f>3100+(100*QUOTIENT(M192-1,12))+MOD(M192-1,12)+1</f>
        <v>3309</v>
      </c>
      <c r="AP192" s="7"/>
      <c r="AQ192" s="8"/>
      <c r="AR192" s="8"/>
      <c r="AS192" s="9"/>
    </row>
    <row r="193" spans="1:46" ht="14.25">
      <c r="A193" s="1" t="str">
        <f t="shared" si="11"/>
        <v>GG008-Pederson-07</v>
      </c>
      <c r="B193" s="19" t="s">
        <v>746</v>
      </c>
      <c r="C193" s="19" t="s">
        <v>2085</v>
      </c>
      <c r="D193" s="19" t="s">
        <v>747</v>
      </c>
      <c r="E193" s="20" t="s">
        <v>1045</v>
      </c>
      <c r="F193" s="20"/>
      <c r="G193" s="103">
        <v>8370</v>
      </c>
      <c r="H193" s="20" t="s">
        <v>103</v>
      </c>
      <c r="I193" s="40" t="s">
        <v>1103</v>
      </c>
      <c r="J193" s="20" t="s">
        <v>2192</v>
      </c>
      <c r="K193" s="127">
        <v>330601</v>
      </c>
      <c r="L193" s="210">
        <v>331001</v>
      </c>
      <c r="M193" s="210">
        <f>(12*(QUOTIENT(L193,10000)-31))+MOD(QUOTIENT(L193,100),100)+MOD(L193,100)-1</f>
        <v>34</v>
      </c>
      <c r="N193" s="1">
        <f>3100+(100*QUOTIENT(M193-1,12))+MOD(M193-1,12)+1</f>
        <v>3310</v>
      </c>
      <c r="AO193" s="11"/>
      <c r="AP193" s="22"/>
      <c r="AQ193" s="24"/>
      <c r="AR193" s="24"/>
      <c r="AS193" s="24"/>
      <c r="AT193" s="23"/>
    </row>
    <row r="194" spans="1:47" ht="14.25">
      <c r="A194" s="119" t="s">
        <v>1924</v>
      </c>
      <c r="B194" s="1" t="s">
        <v>854</v>
      </c>
      <c r="C194" s="19" t="s">
        <v>2187</v>
      </c>
      <c r="D194" s="1" t="s">
        <v>855</v>
      </c>
      <c r="E194" s="2">
        <v>1633</v>
      </c>
      <c r="F194" s="2">
        <v>1633</v>
      </c>
      <c r="G194" s="101">
        <v>213894</v>
      </c>
      <c r="H194" s="2" t="str">
        <f>A194</f>
        <v>B33</v>
      </c>
      <c r="I194" s="40" t="s">
        <v>1875</v>
      </c>
      <c r="K194" s="127">
        <v>330601</v>
      </c>
      <c r="L194" s="210">
        <v>331101</v>
      </c>
      <c r="M194" s="210">
        <f>(12*(QUOTIENT(L194,10000)-31))+MOD(QUOTIENT(L194,100),100)+MOD(L194,100)-1</f>
        <v>35</v>
      </c>
      <c r="N194" s="1">
        <f>3100+(100*QUOTIENT(M194-1,12))+MOD(M194-1,12)+1</f>
        <v>3311</v>
      </c>
      <c r="AP194" s="7"/>
      <c r="AQ194" s="8"/>
      <c r="AR194" s="8"/>
      <c r="AS194" s="8"/>
      <c r="AT194" s="8"/>
      <c r="AU194" s="9"/>
    </row>
    <row r="195" spans="1:48" ht="15">
      <c r="A195" s="175" t="str">
        <f>TRIM(H195)&amp;"-"&amp;B195&amp;"-"&amp;I195</f>
        <v>GG097-Roche-05</v>
      </c>
      <c r="B195" s="175" t="s">
        <v>1636</v>
      </c>
      <c r="C195" s="175" t="s">
        <v>2085</v>
      </c>
      <c r="D195" s="175" t="s">
        <v>1637</v>
      </c>
      <c r="E195" s="177" t="s">
        <v>1638</v>
      </c>
      <c r="F195" s="175"/>
      <c r="G195" s="175">
        <v>3971</v>
      </c>
      <c r="H195" s="175" t="s">
        <v>1627</v>
      </c>
      <c r="I195" s="175" t="s">
        <v>1101</v>
      </c>
      <c r="J195" s="176"/>
      <c r="K195" s="223">
        <v>330601</v>
      </c>
      <c r="L195" s="223">
        <v>331201</v>
      </c>
      <c r="M195" s="210">
        <f>(12*(QUOTIENT(L195,10000)-31))+MOD(QUOTIENT(L195,100),100)+MOD(L195,100)-1</f>
        <v>36</v>
      </c>
      <c r="N195" s="1">
        <f>3100+(100*QUOTIENT(M195-1,12))+MOD(M195-1,12)+1</f>
        <v>3312</v>
      </c>
      <c r="O195" s="176"/>
      <c r="AP195" s="22"/>
      <c r="AQ195" s="24"/>
      <c r="AR195" s="24"/>
      <c r="AS195" s="24"/>
      <c r="AT195" s="24"/>
      <c r="AU195" s="24"/>
      <c r="AV195" s="91"/>
    </row>
    <row r="196" spans="1:70" ht="15">
      <c r="A196" s="175" t="str">
        <f>H196&amp;"-"&amp;B196&amp;"-"&amp;I196</f>
        <v>RofP009-Toro-00</v>
      </c>
      <c r="B196" s="177" t="s">
        <v>849</v>
      </c>
      <c r="C196" s="177" t="s">
        <v>2185</v>
      </c>
      <c r="D196" s="177" t="s">
        <v>1750</v>
      </c>
      <c r="E196" s="177" t="s">
        <v>1751</v>
      </c>
      <c r="F196" s="177" t="s">
        <v>28</v>
      </c>
      <c r="G196" s="176"/>
      <c r="H196" s="177" t="s">
        <v>1752</v>
      </c>
      <c r="I196" s="177" t="str">
        <f>TEXT(0,"00")</f>
        <v>00</v>
      </c>
      <c r="J196" s="176"/>
      <c r="K196" s="223">
        <v>330601</v>
      </c>
      <c r="L196" s="223">
        <v>351001</v>
      </c>
      <c r="M196" s="210">
        <f>(12*(QUOTIENT(L196,10000)-31))+MOD(QUOTIENT(L196,100),100)+MOD(L196,100)-1</f>
        <v>58</v>
      </c>
      <c r="N196" s="1">
        <f>3100+(100*QUOTIENT(M196-1,12))+MOD(M196-1,12)+1</f>
        <v>3510</v>
      </c>
      <c r="AP196" s="22"/>
      <c r="AQ196" s="24"/>
      <c r="AR196" s="24"/>
      <c r="AS196" s="24"/>
      <c r="AT196" s="24"/>
      <c r="AU196" s="24"/>
      <c r="AV196" s="56"/>
      <c r="AW196" s="24"/>
      <c r="AX196" s="24"/>
      <c r="AY196" s="24"/>
      <c r="AZ196" s="24"/>
      <c r="BA196" s="24"/>
      <c r="BB196" s="24"/>
      <c r="BC196" s="24"/>
      <c r="BD196" s="24"/>
      <c r="BE196" s="24"/>
      <c r="BF196" s="24"/>
      <c r="BG196" s="24"/>
      <c r="BH196" s="56"/>
      <c r="BI196" s="24"/>
      <c r="BJ196" s="24"/>
      <c r="BK196" s="24"/>
      <c r="BL196" s="24"/>
      <c r="BM196" s="24"/>
      <c r="BN196" s="24"/>
      <c r="BO196" s="24"/>
      <c r="BP196" s="24"/>
      <c r="BQ196" s="24"/>
      <c r="BR196" s="23"/>
    </row>
    <row r="197" spans="1:109" ht="14.25">
      <c r="A197" s="162" t="str">
        <f aca="true" t="shared" si="12" ref="A197:A225">TRIM(H197)&amp;"-"&amp;B197&amp;"-"&amp;I197</f>
        <v>GG041-Boyes-01</v>
      </c>
      <c r="B197" s="168" t="s">
        <v>759</v>
      </c>
      <c r="C197" s="146" t="s">
        <v>2085</v>
      </c>
      <c r="D197" s="162" t="s">
        <v>437</v>
      </c>
      <c r="E197" s="163" t="s">
        <v>2004</v>
      </c>
      <c r="F197" s="163"/>
      <c r="G197" s="150">
        <v>5806</v>
      </c>
      <c r="H197" s="163" t="s">
        <v>135</v>
      </c>
      <c r="I197" s="169" t="s">
        <v>1097</v>
      </c>
      <c r="J197" s="311" t="s">
        <v>1539</v>
      </c>
      <c r="K197">
        <v>330601</v>
      </c>
      <c r="L197" s="212">
        <v>361201</v>
      </c>
      <c r="M197" s="210">
        <f>(12*(QUOTIENT(L197,10000)-31))+MOD(QUOTIENT(L197,100),100)+MOD(L197,100)-1</f>
        <v>72</v>
      </c>
      <c r="N197" s="1">
        <f>3100+(100*QUOTIENT(M197-1,12))+MOD(M197-1,12)+1</f>
        <v>3612</v>
      </c>
      <c r="X197" s="52"/>
      <c r="AJ197" s="52"/>
      <c r="AP197" s="22"/>
      <c r="AQ197" s="264"/>
      <c r="AR197" s="264"/>
      <c r="AS197" s="264"/>
      <c r="AT197" s="264"/>
      <c r="AU197" s="264"/>
      <c r="AV197" s="91"/>
      <c r="BH197" s="52"/>
      <c r="BT197" s="52"/>
      <c r="CF197" s="52"/>
      <c r="CS197" s="122"/>
      <c r="DE197" s="122"/>
    </row>
    <row r="198" spans="1:71" ht="14.25">
      <c r="A198" s="1" t="str">
        <f t="shared" si="12"/>
        <v>GG011-DeMarce-01</v>
      </c>
      <c r="B198" s="19" t="s">
        <v>718</v>
      </c>
      <c r="C198" s="19" t="s">
        <v>2085</v>
      </c>
      <c r="D198" s="19" t="s">
        <v>719</v>
      </c>
      <c r="E198" s="20" t="s">
        <v>2070</v>
      </c>
      <c r="F198" s="20"/>
      <c r="G198" s="103">
        <v>3716</v>
      </c>
      <c r="H198" s="20" t="s">
        <v>105</v>
      </c>
      <c r="I198" s="40" t="s">
        <v>1097</v>
      </c>
      <c r="J198" s="20" t="s">
        <v>2192</v>
      </c>
      <c r="K198" s="127">
        <v>330603</v>
      </c>
      <c r="L198" s="210">
        <v>330603</v>
      </c>
      <c r="M198" s="210">
        <f>(12*(QUOTIENT(L198,10000)-31))+MOD(QUOTIENT(L198,100),100)+MOD(L198,100)-1</f>
        <v>32</v>
      </c>
      <c r="N198" s="1">
        <f>INT(L198/100)+(100*INT((MOD(L198,100)-1)/12))+MOD(MOD(L198,100)-1,12)</f>
        <v>3308</v>
      </c>
      <c r="O198" s="4"/>
      <c r="AP198" s="76"/>
      <c r="AQ198" s="43"/>
      <c r="AR198" s="43"/>
      <c r="BQ198" s="70"/>
      <c r="BR198" s="11"/>
      <c r="BS198" s="11"/>
    </row>
    <row r="199" spans="1:50" ht="14.25">
      <c r="A199" s="1" t="str">
        <f t="shared" si="12"/>
        <v>GG002-WeberCJ-03</v>
      </c>
      <c r="B199" s="1" t="s">
        <v>856</v>
      </c>
      <c r="C199" s="19" t="s">
        <v>2085</v>
      </c>
      <c r="D199" s="1" t="s">
        <v>857</v>
      </c>
      <c r="E199" s="20" t="s">
        <v>1009</v>
      </c>
      <c r="F199" s="20"/>
      <c r="G199" s="103">
        <v>22633</v>
      </c>
      <c r="H199" s="2" t="s">
        <v>95</v>
      </c>
      <c r="I199" s="40" t="s">
        <v>1099</v>
      </c>
      <c r="J199" s="20" t="s">
        <v>2189</v>
      </c>
      <c r="K199" s="127">
        <v>330603</v>
      </c>
      <c r="L199" s="210">
        <v>331103</v>
      </c>
      <c r="M199" s="210">
        <f>(12*(QUOTIENT(L199,10000)-31))+MOD(QUOTIENT(L199,100),100)+MOD(L199,100)-1</f>
        <v>37</v>
      </c>
      <c r="N199" s="1">
        <f>3100+(100*QUOTIENT(M199-1,12))+MOD(M199-1,12)+1</f>
        <v>3401</v>
      </c>
      <c r="AP199" s="13"/>
      <c r="AQ199" s="13"/>
      <c r="AR199" s="13"/>
      <c r="AS199" s="8"/>
      <c r="AT199" s="8"/>
      <c r="AU199" s="8"/>
      <c r="AV199" s="65"/>
      <c r="AW199" s="12"/>
      <c r="AX199" s="12"/>
    </row>
    <row r="200" spans="1:71" ht="14.25">
      <c r="A200" s="1" t="str">
        <f t="shared" si="12"/>
        <v>GG012-Huff-03</v>
      </c>
      <c r="B200" s="19" t="s">
        <v>673</v>
      </c>
      <c r="C200" s="19" t="s">
        <v>2085</v>
      </c>
      <c r="D200" s="19" t="s">
        <v>950</v>
      </c>
      <c r="E200" s="20" t="s">
        <v>2091</v>
      </c>
      <c r="F200" s="20"/>
      <c r="G200" s="103">
        <v>11394</v>
      </c>
      <c r="H200" s="20" t="s">
        <v>106</v>
      </c>
      <c r="I200" s="40" t="s">
        <v>1099</v>
      </c>
      <c r="J200" s="20" t="s">
        <v>1536</v>
      </c>
      <c r="K200" s="129">
        <v>330603</v>
      </c>
      <c r="L200" s="217">
        <v>340702</v>
      </c>
      <c r="M200" s="210">
        <f>(12*(QUOTIENT(L200,10000)-31))+MOD(QUOTIENT(L200,100),100)+MOD(L200,100)-1</f>
        <v>44</v>
      </c>
      <c r="N200" s="1">
        <f>INT(L200/100)+(100*INT((MOD(L200,100)-1)/12))+MOD(MOD(L200,100)-1,12)</f>
        <v>3408</v>
      </c>
      <c r="U200" s="11"/>
      <c r="V200" s="11"/>
      <c r="W200" s="11"/>
      <c r="X200" s="51"/>
      <c r="Y200" s="11"/>
      <c r="Z200" s="11"/>
      <c r="AA200" s="11"/>
      <c r="AP200" s="35"/>
      <c r="AQ200" s="35"/>
      <c r="AR200" s="35"/>
      <c r="AS200" s="24"/>
      <c r="AT200" s="24"/>
      <c r="AU200" s="24"/>
      <c r="AV200" s="56"/>
      <c r="AW200" s="24"/>
      <c r="AX200" s="24"/>
      <c r="AY200" s="24"/>
      <c r="AZ200" s="24"/>
      <c r="BA200" s="24"/>
      <c r="BB200" s="24"/>
      <c r="BC200" s="36"/>
      <c r="BD200" s="36"/>
      <c r="BQ200" s="70"/>
      <c r="BR200" s="11"/>
      <c r="BS200" s="11"/>
    </row>
    <row r="201" spans="1:47" ht="14.25">
      <c r="A201" s="1" t="str">
        <f t="shared" si="12"/>
        <v>GG009-Goodlett-19</v>
      </c>
      <c r="B201" s="19" t="s">
        <v>701</v>
      </c>
      <c r="C201" s="19" t="s">
        <v>2085</v>
      </c>
      <c r="D201" s="19" t="s">
        <v>764</v>
      </c>
      <c r="E201" s="20" t="s">
        <v>1082</v>
      </c>
      <c r="F201" s="20"/>
      <c r="G201" s="103">
        <v>6809</v>
      </c>
      <c r="H201" s="20" t="s">
        <v>101</v>
      </c>
      <c r="I201" s="40" t="s">
        <v>1115</v>
      </c>
      <c r="K201" s="127">
        <v>330604</v>
      </c>
      <c r="L201" s="210">
        <v>330903</v>
      </c>
      <c r="M201" s="210">
        <f>(12*(QUOTIENT(L201,10000)-31))+MOD(QUOTIENT(L201,100),100)+MOD(L201,100)-1</f>
        <v>35</v>
      </c>
      <c r="N201" s="1">
        <f>INT(L201/100)+(100*INT((MOD(L201,100)-1)/12))+MOD(MOD(L201,100)-1,12)</f>
        <v>3311</v>
      </c>
      <c r="AP201" s="35"/>
      <c r="AQ201" s="35"/>
      <c r="AR201" s="35"/>
      <c r="AS201" s="43"/>
      <c r="AT201" s="36"/>
      <c r="AU201" s="36"/>
    </row>
    <row r="202" spans="1:51" ht="14.25">
      <c r="A202" s="165" t="str">
        <f t="shared" si="12"/>
        <v>RAM-DeMarce-15</v>
      </c>
      <c r="B202" s="5" t="s">
        <v>718</v>
      </c>
      <c r="C202" s="19" t="s">
        <v>2183</v>
      </c>
      <c r="D202" s="19" t="s">
        <v>719</v>
      </c>
      <c r="E202" s="20" t="s">
        <v>1010</v>
      </c>
      <c r="F202" s="20"/>
      <c r="G202" s="103">
        <v>3505</v>
      </c>
      <c r="H202" s="20" t="s">
        <v>1018</v>
      </c>
      <c r="I202" s="40" t="s">
        <v>1111</v>
      </c>
      <c r="K202" s="127">
        <v>330701</v>
      </c>
      <c r="L202" s="210">
        <v>330701</v>
      </c>
      <c r="M202" s="210">
        <f>(12*(QUOTIENT(L202,10000)-31))+MOD(QUOTIENT(L202,100),100)+MOD(L202,100)-1</f>
        <v>31</v>
      </c>
      <c r="N202" s="1">
        <f>3100+(100*QUOTIENT(M202-1,12))+MOD(M202-1,12)+1</f>
        <v>3307</v>
      </c>
      <c r="AO202" s="11"/>
      <c r="AP202" s="11"/>
      <c r="AQ202" s="78"/>
      <c r="AR202" s="11"/>
      <c r="AS202" s="11"/>
      <c r="AT202" s="11"/>
      <c r="AU202" s="11"/>
      <c r="AV202" s="58"/>
      <c r="AW202" s="11"/>
      <c r="AX202" s="11"/>
      <c r="AY202" s="11"/>
    </row>
    <row r="203" spans="1:43" ht="15">
      <c r="A203" s="175" t="str">
        <f t="shared" si="12"/>
        <v>GG063-Sayeau-05</v>
      </c>
      <c r="B203" s="175" t="s">
        <v>1215</v>
      </c>
      <c r="C203" s="175" t="s">
        <v>2085</v>
      </c>
      <c r="D203" s="175" t="s">
        <v>1216</v>
      </c>
      <c r="E203" s="177" t="s">
        <v>1332</v>
      </c>
      <c r="F203" s="175"/>
      <c r="G203" s="175">
        <v>6205</v>
      </c>
      <c r="H203" s="175" t="s">
        <v>1326</v>
      </c>
      <c r="I203" s="179" t="s">
        <v>1101</v>
      </c>
      <c r="J203" s="176"/>
      <c r="K203" s="224">
        <v>330701</v>
      </c>
      <c r="L203" s="224">
        <v>330701</v>
      </c>
      <c r="M203" s="210">
        <f>(12*(QUOTIENT(L203,10000)-31))+MOD(QUOTIENT(L203,100),100)+MOD(L203,100)-1</f>
        <v>31</v>
      </c>
      <c r="N203" s="1">
        <f>3100+(100*QUOTIENT(M203-1,12))+MOD(M203-1,12)+1</f>
        <v>3307</v>
      </c>
      <c r="O203" s="176"/>
      <c r="AQ203" s="43"/>
    </row>
    <row r="204" spans="1:44" ht="14.25">
      <c r="A204" s="1" t="str">
        <f t="shared" si="12"/>
        <v>GG005-Carrico-08</v>
      </c>
      <c r="B204" s="1" t="s">
        <v>858</v>
      </c>
      <c r="C204" s="19" t="s">
        <v>2085</v>
      </c>
      <c r="D204" s="1" t="s">
        <v>859</v>
      </c>
      <c r="E204" s="2" t="s">
        <v>860</v>
      </c>
      <c r="G204" s="101">
        <v>13532</v>
      </c>
      <c r="H204" s="2" t="s">
        <v>99</v>
      </c>
      <c r="I204" s="40" t="s">
        <v>1104</v>
      </c>
      <c r="J204" s="70" t="s">
        <v>1535</v>
      </c>
      <c r="K204" s="127">
        <v>330701</v>
      </c>
      <c r="L204" s="210">
        <v>330801</v>
      </c>
      <c r="M204" s="210">
        <f>(12*(QUOTIENT(L204,10000)-31))+MOD(QUOTIENT(L204,100),100)+MOD(L204,100)-1</f>
        <v>32</v>
      </c>
      <c r="N204" s="1">
        <f>3100+(100*QUOTIENT(M204-1,12))+MOD(M204-1,12)+1</f>
        <v>3308</v>
      </c>
      <c r="AQ204" s="7"/>
      <c r="AR204" s="9"/>
    </row>
    <row r="205" spans="1:109" s="4" customFormat="1" ht="14.25">
      <c r="A205" s="165" t="str">
        <f t="shared" si="12"/>
        <v>BRF02-Cooper-12</v>
      </c>
      <c r="B205" s="4" t="s">
        <v>893</v>
      </c>
      <c r="C205" s="19" t="s">
        <v>2183</v>
      </c>
      <c r="D205" s="4" t="s">
        <v>894</v>
      </c>
      <c r="E205" s="3" t="s">
        <v>1053</v>
      </c>
      <c r="F205" s="3"/>
      <c r="G205" s="106">
        <v>10542</v>
      </c>
      <c r="H205" s="3" t="s">
        <v>2151</v>
      </c>
      <c r="I205" s="42" t="s">
        <v>1108</v>
      </c>
      <c r="J205" s="3"/>
      <c r="K205" s="127">
        <v>330701</v>
      </c>
      <c r="L205" s="210">
        <v>330901</v>
      </c>
      <c r="M205" s="210">
        <f>(12*(QUOTIENT(L205,10000)-31))+MOD(QUOTIENT(L205,100),100)+MOD(L205,100)-1</f>
        <v>33</v>
      </c>
      <c r="N205" s="1">
        <f>INT(L205/100)+(100*INT((MOD(L205,100)-1)/12))+MOD(MOD(L205,100)-1,12)</f>
        <v>3309</v>
      </c>
      <c r="X205" s="48"/>
      <c r="AJ205" s="61"/>
      <c r="AL205" s="28"/>
      <c r="AM205" s="28"/>
      <c r="AN205" s="28"/>
      <c r="AO205" s="28"/>
      <c r="AP205" s="28"/>
      <c r="AQ205" s="29"/>
      <c r="AR205" s="30"/>
      <c r="AS205" s="31"/>
      <c r="AT205" s="28"/>
      <c r="AU205" s="28"/>
      <c r="AV205" s="68"/>
      <c r="AW205" s="28"/>
      <c r="AX205" s="28"/>
      <c r="AY205" s="28"/>
      <c r="AZ205" s="28"/>
      <c r="BA205" s="28"/>
      <c r="BB205" s="28"/>
      <c r="BC205" s="28"/>
      <c r="BD205" s="28"/>
      <c r="BE205" s="28"/>
      <c r="BF205" s="28"/>
      <c r="BG205" s="28"/>
      <c r="BH205" s="61"/>
      <c r="BT205" s="61"/>
      <c r="CF205" s="61"/>
      <c r="CS205" s="124"/>
      <c r="DE205" s="124"/>
    </row>
    <row r="206" spans="1:46" ht="14.25">
      <c r="A206" s="1" t="str">
        <f t="shared" si="12"/>
        <v>GG006-Goodlett-04</v>
      </c>
      <c r="B206" s="1" t="s">
        <v>861</v>
      </c>
      <c r="C206" s="19" t="s">
        <v>2085</v>
      </c>
      <c r="D206" s="1" t="s">
        <v>862</v>
      </c>
      <c r="E206" s="2" t="s">
        <v>863</v>
      </c>
      <c r="G206" s="101">
        <v>2600</v>
      </c>
      <c r="H206" s="2" t="s">
        <v>100</v>
      </c>
      <c r="I206" s="40" t="s">
        <v>1100</v>
      </c>
      <c r="J206" s="20" t="s">
        <v>1533</v>
      </c>
      <c r="K206" s="127">
        <v>330701</v>
      </c>
      <c r="L206" s="210">
        <v>331001</v>
      </c>
      <c r="M206" s="210">
        <f>(12*(QUOTIENT(L206,10000)-31))+MOD(QUOTIENT(L206,100),100)+MOD(L206,100)-1</f>
        <v>34</v>
      </c>
      <c r="N206" s="1">
        <f>3100+(100*QUOTIENT(M206-1,12))+MOD(M206-1,12)+1</f>
        <v>3310</v>
      </c>
      <c r="AQ206" s="7"/>
      <c r="AR206" s="8"/>
      <c r="AS206" s="8"/>
      <c r="AT206" s="9"/>
    </row>
    <row r="207" spans="1:49" ht="15">
      <c r="A207" s="175" t="str">
        <f t="shared" si="12"/>
        <v>GG050-Offord-01</v>
      </c>
      <c r="B207" s="175" t="s">
        <v>709</v>
      </c>
      <c r="C207" s="175" t="s">
        <v>2085</v>
      </c>
      <c r="D207" s="175" t="s">
        <v>710</v>
      </c>
      <c r="E207" s="177" t="s">
        <v>1149</v>
      </c>
      <c r="F207" s="175"/>
      <c r="G207" s="175">
        <v>6176</v>
      </c>
      <c r="H207" s="175" t="s">
        <v>1150</v>
      </c>
      <c r="I207" s="175" t="s">
        <v>1097</v>
      </c>
      <c r="J207" s="178"/>
      <c r="K207" s="223">
        <v>330701</v>
      </c>
      <c r="L207" s="223">
        <v>340101</v>
      </c>
      <c r="M207" s="210">
        <f>(12*(QUOTIENT(L207,10000)-31))+MOD(QUOTIENT(L207,100),100)+MOD(L207,100)-1</f>
        <v>37</v>
      </c>
      <c r="N207" s="1">
        <f>3100+(100*QUOTIENT(M207-1,12))+MOD(M207-1,12)+1</f>
        <v>3401</v>
      </c>
      <c r="O207" s="176"/>
      <c r="AQ207" s="22"/>
      <c r="AR207" s="24"/>
      <c r="AS207" s="24"/>
      <c r="AT207" s="24"/>
      <c r="AU207" s="24"/>
      <c r="AV207" s="56"/>
      <c r="AW207" s="23"/>
    </row>
    <row r="208" spans="1:54" ht="14.25">
      <c r="A208" s="1" t="str">
        <f t="shared" si="12"/>
        <v>GG009-Huff-24</v>
      </c>
      <c r="B208" s="19" t="s">
        <v>673</v>
      </c>
      <c r="C208" s="19" t="s">
        <v>2085</v>
      </c>
      <c r="D208" s="19" t="s">
        <v>674</v>
      </c>
      <c r="E208" s="20" t="s">
        <v>1088</v>
      </c>
      <c r="F208" s="20"/>
      <c r="G208" s="103">
        <v>483</v>
      </c>
      <c r="H208" s="20" t="s">
        <v>101</v>
      </c>
      <c r="I208" s="40" t="s">
        <v>1871</v>
      </c>
      <c r="K208" s="127">
        <v>330712</v>
      </c>
      <c r="L208" s="210">
        <v>330712</v>
      </c>
      <c r="M208" s="210">
        <f>(12*(QUOTIENT(L208,10000)-31))+MOD(QUOTIENT(L208,100),100)+MOD(L208,100)-1</f>
        <v>42</v>
      </c>
      <c r="N208" s="1">
        <f>INT(L208/100)+(100*INT((MOD(L208,100)-1)/12))+MOD(MOD(L208,100)-1,12)</f>
        <v>3318</v>
      </c>
      <c r="AQ208" s="43"/>
      <c r="AR208" s="43"/>
      <c r="AS208" s="43"/>
      <c r="AT208" s="43"/>
      <c r="AU208" s="43"/>
      <c r="AV208" s="74"/>
      <c r="AW208" s="43"/>
      <c r="AX208" s="43"/>
      <c r="AY208" s="43"/>
      <c r="AZ208" s="43"/>
      <c r="BA208" s="43"/>
      <c r="BB208" s="43"/>
    </row>
    <row r="209" spans="1:44" ht="14.25">
      <c r="A209" s="1" t="str">
        <f t="shared" si="12"/>
        <v>GG003-Toro-07</v>
      </c>
      <c r="B209" s="1" t="s">
        <v>864</v>
      </c>
      <c r="C209" s="19" t="s">
        <v>2085</v>
      </c>
      <c r="D209" s="1" t="s">
        <v>865</v>
      </c>
      <c r="E209" s="2" t="s">
        <v>866</v>
      </c>
      <c r="G209" s="101">
        <v>7277</v>
      </c>
      <c r="H209" s="2" t="s">
        <v>97</v>
      </c>
      <c r="I209" s="40" t="s">
        <v>1103</v>
      </c>
      <c r="J209" s="20" t="s">
        <v>28</v>
      </c>
      <c r="K209" s="127">
        <v>330801</v>
      </c>
      <c r="L209" s="210">
        <v>330801</v>
      </c>
      <c r="M209" s="210">
        <f>(12*(QUOTIENT(L209,10000)-31))+MOD(QUOTIENT(L209,100),100)+MOD(L209,100)-1</f>
        <v>32</v>
      </c>
      <c r="N209" s="1">
        <f>3100+(100*QUOTIENT(M209-1,12))+MOD(M209-1,12)+1</f>
        <v>3308</v>
      </c>
      <c r="AR209" s="78"/>
    </row>
    <row r="210" spans="1:44" ht="14.25">
      <c r="A210" s="1" t="str">
        <f t="shared" si="12"/>
        <v>GG010-Rittgers-08</v>
      </c>
      <c r="B210" s="19" t="s">
        <v>714</v>
      </c>
      <c r="C210" s="19" t="s">
        <v>2085</v>
      </c>
      <c r="D210" s="19" t="s">
        <v>715</v>
      </c>
      <c r="E210" s="20" t="s">
        <v>1956</v>
      </c>
      <c r="F210" s="20"/>
      <c r="G210" s="103">
        <v>11104</v>
      </c>
      <c r="H210" s="20" t="s">
        <v>104</v>
      </c>
      <c r="I210" s="40" t="s">
        <v>1104</v>
      </c>
      <c r="K210" s="127">
        <v>330801</v>
      </c>
      <c r="L210" s="210">
        <v>330801</v>
      </c>
      <c r="M210" s="210">
        <f>(12*(QUOTIENT(L210,10000)-31))+MOD(QUOTIENT(L210,100),100)+MOD(L210,100)-1</f>
        <v>32</v>
      </c>
      <c r="N210" s="1">
        <f>INT(L210/100)+(100*INT((MOD(L210,100)-1)/12))+MOD(MOD(L210,100)-1,12)</f>
        <v>3308</v>
      </c>
      <c r="AR210" s="43"/>
    </row>
    <row r="211" spans="1:45" ht="15">
      <c r="A211" s="175" t="str">
        <f t="shared" si="12"/>
        <v>GG094-Little-02</v>
      </c>
      <c r="B211" s="175" t="s">
        <v>1601</v>
      </c>
      <c r="C211" s="175" t="s">
        <v>2085</v>
      </c>
      <c r="D211" s="175" t="s">
        <v>1602</v>
      </c>
      <c r="E211" s="177" t="s">
        <v>1603</v>
      </c>
      <c r="F211" s="175"/>
      <c r="G211" s="175">
        <v>12317</v>
      </c>
      <c r="H211" s="175" t="s">
        <v>1599</v>
      </c>
      <c r="I211" s="175" t="s">
        <v>1098</v>
      </c>
      <c r="J211" s="176"/>
      <c r="K211" s="223">
        <v>330801</v>
      </c>
      <c r="L211" s="223">
        <v>330901</v>
      </c>
      <c r="M211" s="210">
        <f>(12*(QUOTIENT(L211,10000)-31))+MOD(QUOTIENT(L211,100),100)+MOD(L211,100)-1</f>
        <v>33</v>
      </c>
      <c r="N211" s="1">
        <f>3100+(100*QUOTIENT(M211-1,12))+MOD(M211-1,12)+1</f>
        <v>3309</v>
      </c>
      <c r="O211" s="177" t="s">
        <v>1604</v>
      </c>
      <c r="AR211" s="22"/>
      <c r="AS211" s="23"/>
    </row>
    <row r="212" spans="1:57" ht="14.25">
      <c r="A212" s="165" t="str">
        <f t="shared" si="12"/>
        <v>RAM-Flint-18</v>
      </c>
      <c r="B212" s="5" t="s">
        <v>679</v>
      </c>
      <c r="C212" s="19" t="s">
        <v>2183</v>
      </c>
      <c r="D212" s="19" t="s">
        <v>891</v>
      </c>
      <c r="E212" s="20" t="s">
        <v>1011</v>
      </c>
      <c r="F212" s="20"/>
      <c r="G212" s="103">
        <v>26894</v>
      </c>
      <c r="H212" s="20" t="s">
        <v>1018</v>
      </c>
      <c r="I212" s="40" t="s">
        <v>1114</v>
      </c>
      <c r="K212" s="127">
        <v>330801</v>
      </c>
      <c r="L212" s="210">
        <v>340901</v>
      </c>
      <c r="M212" s="210">
        <f>(12*(QUOTIENT(L212,10000)-31))+MOD(QUOTIENT(L212,100),100)+MOD(L212,100)-1</f>
        <v>45</v>
      </c>
      <c r="N212" s="1">
        <f>3100+(100*QUOTIENT(M212-1,12))+MOD(M212-1,12)+1</f>
        <v>3409</v>
      </c>
      <c r="AR212" s="22"/>
      <c r="AS212" s="24"/>
      <c r="AT212" s="24"/>
      <c r="AU212" s="24"/>
      <c r="AV212" s="56"/>
      <c r="AW212" s="24"/>
      <c r="AX212" s="24"/>
      <c r="AY212" s="24"/>
      <c r="AZ212" s="24"/>
      <c r="BA212" s="24"/>
      <c r="BB212" s="24"/>
      <c r="BC212" s="24"/>
      <c r="BD212" s="24"/>
      <c r="BE212" s="23"/>
    </row>
    <row r="213" spans="1:84" ht="14.25">
      <c r="A213" s="11" t="str">
        <f t="shared" si="12"/>
        <v>GG031-Offord-07</v>
      </c>
      <c r="B213" s="70" t="s">
        <v>709</v>
      </c>
      <c r="C213" s="70" t="s">
        <v>2085</v>
      </c>
      <c r="D213" s="70" t="s">
        <v>710</v>
      </c>
      <c r="E213" s="20" t="s">
        <v>473</v>
      </c>
      <c r="F213" s="20"/>
      <c r="G213" s="103">
        <v>3806</v>
      </c>
      <c r="H213" s="20" t="s">
        <v>125</v>
      </c>
      <c r="I213" s="40" t="s">
        <v>1103</v>
      </c>
      <c r="K213" s="127">
        <v>330801</v>
      </c>
      <c r="L213" s="215">
        <v>350101</v>
      </c>
      <c r="M213" s="210">
        <f>(12*(QUOTIENT(L213,10000)-31))+MOD(QUOTIENT(L213,100),100)+MOD(L213,100)-1</f>
        <v>49</v>
      </c>
      <c r="N213" s="1">
        <f>3100+(100*QUOTIENT(M213-1,12))+MOD(M213-1,12)+1</f>
        <v>3501</v>
      </c>
      <c r="U213" s="11"/>
      <c r="V213" s="11"/>
      <c r="W213" s="11"/>
      <c r="X213" s="51"/>
      <c r="Y213" s="11"/>
      <c r="Z213" s="11"/>
      <c r="AA213" s="11"/>
      <c r="AR213" s="22"/>
      <c r="AS213" s="24"/>
      <c r="AT213" s="24"/>
      <c r="AU213" s="24"/>
      <c r="AV213" s="56"/>
      <c r="AW213" s="24"/>
      <c r="AX213" s="24"/>
      <c r="AY213" s="24"/>
      <c r="AZ213" s="24"/>
      <c r="BA213" s="24"/>
      <c r="BB213" s="24"/>
      <c r="BC213" s="24"/>
      <c r="BD213" s="24"/>
      <c r="BE213" s="24"/>
      <c r="BF213" s="24"/>
      <c r="BG213" s="24"/>
      <c r="BH213" s="56"/>
      <c r="BI213" s="23"/>
      <c r="BQ213" s="70"/>
      <c r="BR213" s="11"/>
      <c r="BS213" s="11"/>
      <c r="BU213" s="11"/>
      <c r="BV213" s="11"/>
      <c r="BW213" s="11"/>
      <c r="BX213" s="11"/>
      <c r="BY213" s="11"/>
      <c r="BZ213" s="11"/>
      <c r="CA213" s="11"/>
      <c r="CB213" s="11"/>
      <c r="CC213" s="11"/>
      <c r="CD213" s="11"/>
      <c r="CE213" s="11"/>
      <c r="CF213" s="58"/>
    </row>
    <row r="214" spans="1:109" s="306" customFormat="1" ht="14.25">
      <c r="A214" s="162" t="str">
        <f t="shared" si="12"/>
        <v>GG038-Huff-04</v>
      </c>
      <c r="B214" s="162" t="s">
        <v>673</v>
      </c>
      <c r="C214" s="146" t="s">
        <v>2085</v>
      </c>
      <c r="D214" s="162" t="s">
        <v>950</v>
      </c>
      <c r="E214" s="303" t="s">
        <v>578</v>
      </c>
      <c r="F214" s="303"/>
      <c r="G214" s="304">
        <v>10621</v>
      </c>
      <c r="H214" s="303" t="s">
        <v>132</v>
      </c>
      <c r="I214" s="310" t="s">
        <v>1100</v>
      </c>
      <c r="J214" s="311" t="s">
        <v>1539</v>
      </c>
      <c r="K214" s="306">
        <v>330801</v>
      </c>
      <c r="L214" s="307">
        <v>350105</v>
      </c>
      <c r="M214" s="215">
        <f>(12*(QUOTIENT(L214,10000)-31))+MOD(QUOTIENT(L214,100),100)+MOD(L214,100)-1</f>
        <v>53</v>
      </c>
      <c r="N214" s="11">
        <f>3100+(100*QUOTIENT(M214-1,12))+MOD(M214-1,12)+1</f>
        <v>3505</v>
      </c>
      <c r="O214" s="174"/>
      <c r="X214" s="58"/>
      <c r="AJ214" s="58"/>
      <c r="AR214" s="22"/>
      <c r="AS214" s="264"/>
      <c r="AT214" s="264"/>
      <c r="AU214" s="264"/>
      <c r="AV214" s="56"/>
      <c r="AW214" s="264"/>
      <c r="AX214" s="264"/>
      <c r="AY214" s="264"/>
      <c r="AZ214" s="264"/>
      <c r="BA214" s="264"/>
      <c r="BB214" s="264"/>
      <c r="BC214" s="264"/>
      <c r="BD214" s="264"/>
      <c r="BE214" s="264"/>
      <c r="BF214" s="264"/>
      <c r="BG214" s="264"/>
      <c r="BH214" s="56"/>
      <c r="BI214" s="265"/>
      <c r="BJ214" s="265"/>
      <c r="BK214" s="265"/>
      <c r="BL214" s="265"/>
      <c r="BM214" s="265"/>
      <c r="BT214" s="58"/>
      <c r="CF214" s="58"/>
      <c r="CS214" s="132"/>
      <c r="DE214" s="132"/>
    </row>
    <row r="215" spans="1:59" ht="14.25">
      <c r="A215" s="165" t="str">
        <f t="shared" si="12"/>
        <v>RAM-Flint-17</v>
      </c>
      <c r="B215" s="5" t="s">
        <v>679</v>
      </c>
      <c r="C215" s="19" t="s">
        <v>2183</v>
      </c>
      <c r="D215" s="19" t="s">
        <v>680</v>
      </c>
      <c r="E215" s="20" t="s">
        <v>946</v>
      </c>
      <c r="F215" s="20"/>
      <c r="G215" s="103">
        <v>1439</v>
      </c>
      <c r="H215" s="20" t="s">
        <v>1018</v>
      </c>
      <c r="I215" s="40" t="s">
        <v>1113</v>
      </c>
      <c r="K215" s="127">
        <v>330901</v>
      </c>
      <c r="L215" s="210">
        <v>330901</v>
      </c>
      <c r="M215" s="210">
        <f>(12*(QUOTIENT(L215,10000)-31))+MOD(QUOTIENT(L215,100),100)+MOD(L215,100)-1</f>
        <v>33</v>
      </c>
      <c r="N215" s="1">
        <f>3100+(100*QUOTIENT(M215-1,12))+MOD(M215-1,12)+1</f>
        <v>3309</v>
      </c>
      <c r="AQ215" s="11"/>
      <c r="AR215" s="11"/>
      <c r="AS215" s="78"/>
      <c r="AT215" s="11"/>
      <c r="AU215" s="11"/>
      <c r="AV215" s="58"/>
      <c r="AW215" s="11"/>
      <c r="AX215" s="11"/>
      <c r="AY215" s="11"/>
      <c r="AZ215" s="11"/>
      <c r="BA215" s="11"/>
      <c r="BB215" s="11"/>
      <c r="BC215" s="11"/>
      <c r="BD215" s="11"/>
      <c r="BE215" s="11"/>
      <c r="BF215" s="11"/>
      <c r="BG215" s="11"/>
    </row>
    <row r="216" spans="1:45" ht="14.25">
      <c r="A216" s="1" t="str">
        <f t="shared" si="12"/>
        <v>GG017-Roesch-06</v>
      </c>
      <c r="B216" s="19" t="s">
        <v>176</v>
      </c>
      <c r="C216" s="19" t="s">
        <v>2085</v>
      </c>
      <c r="D216" s="19" t="s">
        <v>177</v>
      </c>
      <c r="E216" s="20" t="s">
        <v>178</v>
      </c>
      <c r="F216" s="20"/>
      <c r="G216" s="101">
        <v>3489</v>
      </c>
      <c r="H216" s="20" t="s">
        <v>111</v>
      </c>
      <c r="I216" s="40" t="s">
        <v>1102</v>
      </c>
      <c r="J216" s="20" t="s">
        <v>1536</v>
      </c>
      <c r="K216" s="127">
        <v>330901</v>
      </c>
      <c r="L216" s="210">
        <v>330901</v>
      </c>
      <c r="M216" s="210">
        <f>(12*(QUOTIENT(L216,10000)-31))+MOD(QUOTIENT(L216,100),100)+MOD(L216,100)-1</f>
        <v>33</v>
      </c>
      <c r="N216" s="1">
        <f>INT(L216/100)+(100*INT((MOD(L216,100)-1)/12))+MOD(MOD(L216,100)-1,12)</f>
        <v>3309</v>
      </c>
      <c r="AC216" s="11"/>
      <c r="AS216" s="43"/>
    </row>
    <row r="217" spans="1:45" ht="15">
      <c r="A217" s="175" t="str">
        <f t="shared" si="12"/>
        <v>GG079-Sayeau-03</v>
      </c>
      <c r="B217" s="175" t="s">
        <v>1215</v>
      </c>
      <c r="C217" s="175" t="s">
        <v>2085</v>
      </c>
      <c r="D217" s="175" t="s">
        <v>1216</v>
      </c>
      <c r="E217" s="177" t="s">
        <v>1478</v>
      </c>
      <c r="F217" s="175"/>
      <c r="G217" s="175">
        <v>2615</v>
      </c>
      <c r="H217" s="175" t="s">
        <v>1475</v>
      </c>
      <c r="I217" s="175" t="s">
        <v>1099</v>
      </c>
      <c r="J217" s="176"/>
      <c r="K217" s="224">
        <v>330901</v>
      </c>
      <c r="L217" s="224">
        <v>330901</v>
      </c>
      <c r="M217" s="210">
        <f>(12*(QUOTIENT(L217,10000)-31))+MOD(QUOTIENT(L217,100),100)+MOD(L217,100)-1</f>
        <v>33</v>
      </c>
      <c r="N217" s="1">
        <f>3100+(100*QUOTIENT(M217-1,12))+MOD(M217-1,12)+1</f>
        <v>3309</v>
      </c>
      <c r="O217" s="176"/>
      <c r="AS217" s="43"/>
    </row>
    <row r="218" spans="1:109" s="11" customFormat="1" ht="15">
      <c r="A218" s="274" t="str">
        <f t="shared" si="12"/>
        <v>GG080-Sayeau-04</v>
      </c>
      <c r="B218" s="274" t="s">
        <v>1215</v>
      </c>
      <c r="C218" s="274" t="s">
        <v>2085</v>
      </c>
      <c r="D218" s="274" t="s">
        <v>1216</v>
      </c>
      <c r="E218" s="275" t="s">
        <v>1486</v>
      </c>
      <c r="F218" s="274"/>
      <c r="G218" s="274">
        <v>11982</v>
      </c>
      <c r="H218" s="274" t="s">
        <v>1483</v>
      </c>
      <c r="I218" s="274" t="s">
        <v>1100</v>
      </c>
      <c r="J218" s="276"/>
      <c r="K218" s="234">
        <v>330901</v>
      </c>
      <c r="L218" s="234">
        <v>330902</v>
      </c>
      <c r="M218" s="210">
        <f>(12*(QUOTIENT(L218,10000)-31))+MOD(QUOTIENT(L218,100),100)+MOD(L218,100)-1</f>
        <v>34</v>
      </c>
      <c r="N218" s="1">
        <f>3100+(100*QUOTIENT(M218-1,12))+MOD(M218-1,12)+1</f>
        <v>3310</v>
      </c>
      <c r="O218" s="276"/>
      <c r="X218" s="51"/>
      <c r="AJ218" s="58"/>
      <c r="AS218" s="43"/>
      <c r="AT218" s="36"/>
      <c r="AV218" s="58"/>
      <c r="BH218" s="58"/>
      <c r="BT218" s="58"/>
      <c r="CF218" s="58"/>
      <c r="CS218" s="132"/>
      <c r="DE218" s="132"/>
    </row>
    <row r="219" spans="1:84" ht="14.25">
      <c r="A219" s="1" t="str">
        <f t="shared" si="12"/>
        <v>GG024-Lee-03</v>
      </c>
      <c r="B219" s="19" t="s">
        <v>308</v>
      </c>
      <c r="C219" s="19" t="s">
        <v>2085</v>
      </c>
      <c r="D219" s="19" t="s">
        <v>309</v>
      </c>
      <c r="E219" s="20" t="s">
        <v>341</v>
      </c>
      <c r="F219" s="20"/>
      <c r="G219" s="103">
        <v>11500</v>
      </c>
      <c r="H219" s="20" t="s">
        <v>118</v>
      </c>
      <c r="I219" s="40" t="s">
        <v>1099</v>
      </c>
      <c r="J219" s="20" t="s">
        <v>1537</v>
      </c>
      <c r="K219" s="127">
        <v>330901</v>
      </c>
      <c r="L219" s="215">
        <v>330903</v>
      </c>
      <c r="M219" s="210">
        <f>(12*(QUOTIENT(L219,10000)-31))+MOD(QUOTIENT(L219,100),100)+MOD(L219,100)-1</f>
        <v>35</v>
      </c>
      <c r="N219" s="11">
        <f>INT(L219/100)+(100*INT((MOD(L219,100)-1)/12))+MOD(MOD(L219,100)-1,12)</f>
        <v>3311</v>
      </c>
      <c r="U219" s="11"/>
      <c r="V219" s="11"/>
      <c r="W219" s="11"/>
      <c r="X219" s="51"/>
      <c r="Y219" s="11"/>
      <c r="Z219" s="11"/>
      <c r="AA219" s="11"/>
      <c r="AS219" s="35"/>
      <c r="AT219" s="43"/>
      <c r="AU219" s="43"/>
      <c r="AV219" s="58"/>
      <c r="AW219" s="11"/>
      <c r="AX219" s="11"/>
      <c r="AY219" s="11"/>
      <c r="BC219" s="11"/>
      <c r="BD219" s="11"/>
      <c r="BQ219" s="70"/>
      <c r="BR219" s="11"/>
      <c r="BS219" s="11"/>
      <c r="BU219" s="11"/>
      <c r="BV219" s="11"/>
      <c r="BW219" s="11"/>
      <c r="BX219" s="11"/>
      <c r="BY219" s="11"/>
      <c r="BZ219" s="11"/>
      <c r="CA219" s="11"/>
      <c r="CB219" s="11"/>
      <c r="CC219" s="11"/>
      <c r="CD219" s="11"/>
      <c r="CE219" s="11"/>
      <c r="CF219" s="58"/>
    </row>
    <row r="220" spans="1:84" ht="14.25">
      <c r="A220" s="1" t="str">
        <f t="shared" si="12"/>
        <v>GG029-Sakalucks-05</v>
      </c>
      <c r="B220" s="70" t="s">
        <v>149</v>
      </c>
      <c r="C220" s="70" t="s">
        <v>2085</v>
      </c>
      <c r="D220" s="70" t="s">
        <v>93</v>
      </c>
      <c r="E220" s="20" t="s">
        <v>447</v>
      </c>
      <c r="F220" s="20"/>
      <c r="G220" s="103">
        <v>6997</v>
      </c>
      <c r="H220" s="20" t="s">
        <v>123</v>
      </c>
      <c r="I220" s="40" t="s">
        <v>1101</v>
      </c>
      <c r="J220" s="20" t="s">
        <v>26</v>
      </c>
      <c r="K220" s="127">
        <v>330901</v>
      </c>
      <c r="L220" s="210">
        <v>331101</v>
      </c>
      <c r="M220" s="210">
        <f>(12*(QUOTIENT(L220,10000)-31))+MOD(QUOTIENT(L220,100),100)+MOD(L220,100)-1</f>
        <v>35</v>
      </c>
      <c r="N220" s="1">
        <f>3100+(100*QUOTIENT(M220-1,12))+MOD(M220-1,12)+1</f>
        <v>3311</v>
      </c>
      <c r="U220" s="11"/>
      <c r="V220" s="11"/>
      <c r="W220" s="11"/>
      <c r="X220" s="51"/>
      <c r="Y220" s="11"/>
      <c r="Z220" s="11"/>
      <c r="AA220" s="11"/>
      <c r="AS220" s="126"/>
      <c r="AT220" s="24"/>
      <c r="AU220" s="23"/>
      <c r="BC220" s="11"/>
      <c r="BD220" s="11"/>
      <c r="BQ220" s="70"/>
      <c r="BR220" s="11"/>
      <c r="BS220" s="11"/>
      <c r="BU220" s="11"/>
      <c r="BV220" s="11"/>
      <c r="BW220" s="11"/>
      <c r="BX220" s="11"/>
      <c r="BY220" s="11"/>
      <c r="BZ220" s="11"/>
      <c r="CA220" s="11"/>
      <c r="CB220" s="11"/>
      <c r="CC220" s="11"/>
      <c r="CD220" s="11"/>
      <c r="CE220" s="11"/>
      <c r="CF220" s="58"/>
    </row>
    <row r="221" spans="1:47" ht="15">
      <c r="A221" s="175" t="str">
        <f t="shared" si="12"/>
        <v>GG061-Carrico-01</v>
      </c>
      <c r="B221" s="175" t="s">
        <v>812</v>
      </c>
      <c r="C221" s="175" t="s">
        <v>2085</v>
      </c>
      <c r="D221" s="175" t="s">
        <v>1290</v>
      </c>
      <c r="E221" s="177" t="s">
        <v>1291</v>
      </c>
      <c r="F221" s="175"/>
      <c r="G221" s="175">
        <v>15095</v>
      </c>
      <c r="H221" s="175" t="s">
        <v>1292</v>
      </c>
      <c r="I221" s="175" t="s">
        <v>1097</v>
      </c>
      <c r="J221" s="176"/>
      <c r="K221" s="224">
        <v>330901</v>
      </c>
      <c r="L221" s="224">
        <v>331101</v>
      </c>
      <c r="M221" s="210">
        <f>(12*(QUOTIENT(L221,10000)-31))+MOD(QUOTIENT(L221,100),100)+MOD(L221,100)-1</f>
        <v>35</v>
      </c>
      <c r="N221" s="1">
        <f>3100+(100*QUOTIENT(M221-1,12))+MOD(M221-1,12)+1</f>
        <v>3311</v>
      </c>
      <c r="O221" s="176"/>
      <c r="AS221" s="22"/>
      <c r="AT221" s="24"/>
      <c r="AU221" s="23"/>
    </row>
    <row r="222" spans="1:54" ht="14.25">
      <c r="A222" s="1" t="str">
        <f t="shared" si="12"/>
        <v>GG003-Ewing-08</v>
      </c>
      <c r="B222" s="1" t="s">
        <v>870</v>
      </c>
      <c r="C222" s="19" t="s">
        <v>2085</v>
      </c>
      <c r="D222" s="1" t="s">
        <v>871</v>
      </c>
      <c r="E222" s="20" t="s">
        <v>1012</v>
      </c>
      <c r="F222" s="20"/>
      <c r="G222" s="103">
        <v>21265</v>
      </c>
      <c r="H222" s="2" t="s">
        <v>97</v>
      </c>
      <c r="I222" s="40" t="s">
        <v>1104</v>
      </c>
      <c r="J222" s="20" t="s">
        <v>2189</v>
      </c>
      <c r="K222" s="127">
        <v>330901</v>
      </c>
      <c r="L222" s="210">
        <v>340101</v>
      </c>
      <c r="M222" s="210">
        <f>(12*(QUOTIENT(L222,10000)-31))+MOD(QUOTIENT(L222,100),100)+MOD(L222,100)-1</f>
        <v>37</v>
      </c>
      <c r="N222" s="1">
        <f>3100+(100*QUOTIENT(M222-1,12))+MOD(M222-1,12)+1</f>
        <v>3401</v>
      </c>
      <c r="AS222" s="22"/>
      <c r="AT222" s="24"/>
      <c r="AU222" s="24"/>
      <c r="AV222" s="56"/>
      <c r="AW222" s="23"/>
      <c r="AX222" s="11"/>
      <c r="AY222" s="11"/>
      <c r="AZ222" s="11"/>
      <c r="BA222" s="11"/>
      <c r="BB222" s="11"/>
    </row>
    <row r="223" spans="1:109" s="4" customFormat="1" ht="14.25">
      <c r="A223" s="165" t="str">
        <f t="shared" si="12"/>
        <v>BRF02-Huff-06</v>
      </c>
      <c r="B223" s="4" t="s">
        <v>673</v>
      </c>
      <c r="C223" s="19" t="s">
        <v>2183</v>
      </c>
      <c r="D223" s="4" t="s">
        <v>950</v>
      </c>
      <c r="E223" s="3" t="s">
        <v>159</v>
      </c>
      <c r="F223" s="3"/>
      <c r="G223" s="106">
        <v>14762</v>
      </c>
      <c r="H223" s="3" t="s">
        <v>2151</v>
      </c>
      <c r="I223" s="42" t="s">
        <v>1102</v>
      </c>
      <c r="J223" s="3"/>
      <c r="K223" s="127">
        <v>330901</v>
      </c>
      <c r="L223" s="210">
        <v>340102</v>
      </c>
      <c r="M223" s="210">
        <f>(12*(QUOTIENT(L223,10000)-31))+MOD(QUOTIENT(L223,100),100)+MOD(L223,100)-1</f>
        <v>38</v>
      </c>
      <c r="N223" s="1">
        <f>INT(L223/100)+(100*INT((MOD(L223,100)-1)/12))+MOD(MOD(L223,100)-1,12)</f>
        <v>3402</v>
      </c>
      <c r="X223" s="48"/>
      <c r="AJ223" s="61"/>
      <c r="AS223" s="29"/>
      <c r="AT223" s="30"/>
      <c r="AU223" s="30"/>
      <c r="AV223" s="66"/>
      <c r="AW223" s="33" t="s">
        <v>717</v>
      </c>
      <c r="AX223" s="33"/>
      <c r="BH223" s="61"/>
      <c r="BT223" s="61"/>
      <c r="CF223" s="61"/>
      <c r="CS223" s="124"/>
      <c r="DE223" s="124"/>
    </row>
    <row r="224" spans="1:71" ht="14.25">
      <c r="A224" s="1" t="str">
        <f t="shared" si="12"/>
        <v>GG014-Cooper-13</v>
      </c>
      <c r="B224" s="19" t="s">
        <v>893</v>
      </c>
      <c r="C224" s="19" t="s">
        <v>2085</v>
      </c>
      <c r="D224" s="19" t="s">
        <v>894</v>
      </c>
      <c r="E224" s="20" t="s">
        <v>49</v>
      </c>
      <c r="F224" s="20"/>
      <c r="G224" s="103">
        <v>11900</v>
      </c>
      <c r="H224" s="20" t="s">
        <v>108</v>
      </c>
      <c r="I224" s="40" t="s">
        <v>1109</v>
      </c>
      <c r="J224" s="20" t="s">
        <v>11</v>
      </c>
      <c r="K224" s="127">
        <v>330901</v>
      </c>
      <c r="L224" s="210">
        <v>340104</v>
      </c>
      <c r="M224" s="210">
        <f>(12*(QUOTIENT(L224,10000)-31))+MOD(QUOTIENT(L224,100),100)+MOD(L224,100)-1</f>
        <v>40</v>
      </c>
      <c r="N224" s="1">
        <f>INT(L224/100)+(100*INT((MOD(L224,100)-1)/12))+MOD(MOD(L224,100)-1,12)</f>
        <v>3404</v>
      </c>
      <c r="U224" s="11"/>
      <c r="V224" s="11"/>
      <c r="W224" s="11"/>
      <c r="X224" s="51"/>
      <c r="Y224" s="11"/>
      <c r="Z224" s="11"/>
      <c r="AA224" s="11"/>
      <c r="AS224" s="22"/>
      <c r="AT224" s="24"/>
      <c r="AU224" s="24"/>
      <c r="AV224" s="56"/>
      <c r="AW224" s="24"/>
      <c r="AX224" s="24"/>
      <c r="AY224" s="24"/>
      <c r="AZ224" s="24"/>
      <c r="BA224" s="24"/>
      <c r="BB224" s="24"/>
      <c r="BC224" s="24"/>
      <c r="BD224" s="24"/>
      <c r="BE224" s="24"/>
      <c r="BF224" s="24"/>
      <c r="BG224" s="24"/>
      <c r="BH224" s="56"/>
      <c r="BI224" s="24"/>
      <c r="BJ224" s="24"/>
      <c r="BK224" s="24"/>
      <c r="BL224" s="24"/>
      <c r="BM224" s="24"/>
      <c r="BN224" s="24"/>
      <c r="BO224" s="24"/>
      <c r="BP224" s="24"/>
      <c r="BQ224" s="99"/>
      <c r="BR224" s="11"/>
      <c r="BS224" s="11"/>
    </row>
    <row r="225" spans="1:55" ht="15">
      <c r="A225" s="175" t="str">
        <f t="shared" si="12"/>
        <v>GG073-Keener-02</v>
      </c>
      <c r="B225" s="175" t="s">
        <v>1366</v>
      </c>
      <c r="C225" s="175" t="s">
        <v>2085</v>
      </c>
      <c r="D225" s="175" t="s">
        <v>1367</v>
      </c>
      <c r="E225" s="177" t="s">
        <v>1432</v>
      </c>
      <c r="F225" s="175"/>
      <c r="G225" s="175">
        <v>9148</v>
      </c>
      <c r="H225" s="175" t="s">
        <v>1431</v>
      </c>
      <c r="I225" s="175" t="s">
        <v>1098</v>
      </c>
      <c r="J225" s="176"/>
      <c r="K225" s="223">
        <v>330901</v>
      </c>
      <c r="L225" s="223">
        <v>340701</v>
      </c>
      <c r="M225" s="210">
        <f>(12*(QUOTIENT(L225,10000)-31))+MOD(QUOTIENT(L225,100),100)+MOD(L225,100)-1</f>
        <v>43</v>
      </c>
      <c r="N225" s="1">
        <f>3100+(100*QUOTIENT(M225-1,12))+MOD(M225-1,12)+1</f>
        <v>3407</v>
      </c>
      <c r="O225" s="176"/>
      <c r="AS225" s="22"/>
      <c r="AT225" s="24"/>
      <c r="AU225" s="24"/>
      <c r="AV225" s="56"/>
      <c r="AW225" s="24"/>
      <c r="AX225" s="24"/>
      <c r="AY225" s="24"/>
      <c r="AZ225" s="24"/>
      <c r="BA225" s="24"/>
      <c r="BB225" s="24"/>
      <c r="BC225" s="23"/>
    </row>
    <row r="226" spans="1:56" ht="15">
      <c r="A226" s="175" t="str">
        <f>H226&amp;"-"&amp;B226&amp;"-"&amp;I226</f>
        <v>RofP002-Sakalauks-00</v>
      </c>
      <c r="B226" s="177" t="s">
        <v>1719</v>
      </c>
      <c r="C226" s="177" t="s">
        <v>2185</v>
      </c>
      <c r="D226" s="177" t="s">
        <v>1731</v>
      </c>
      <c r="E226" s="177" t="s">
        <v>1732</v>
      </c>
      <c r="F226" s="177" t="s">
        <v>26</v>
      </c>
      <c r="G226" s="176"/>
      <c r="H226" s="177" t="s">
        <v>1733</v>
      </c>
      <c r="I226" s="177" t="str">
        <f>TEXT(0,"00")</f>
        <v>00</v>
      </c>
      <c r="J226" s="176"/>
      <c r="K226" s="223">
        <v>330901</v>
      </c>
      <c r="L226" s="223">
        <v>340801</v>
      </c>
      <c r="M226" s="210">
        <f>(12*(QUOTIENT(L226,10000)-31))+MOD(QUOTIENT(L226,100),100)+MOD(L226,100)-1</f>
        <v>44</v>
      </c>
      <c r="N226" s="1">
        <f>3100+(100*QUOTIENT(M226-1,12))+MOD(M226-1,12)+1</f>
        <v>3408</v>
      </c>
      <c r="AS226" s="22"/>
      <c r="AT226" s="24"/>
      <c r="AU226" s="24"/>
      <c r="AV226" s="56"/>
      <c r="AW226" s="24"/>
      <c r="AX226" s="24"/>
      <c r="AY226" s="24"/>
      <c r="AZ226" s="24"/>
      <c r="BA226" s="24"/>
      <c r="BB226" s="24"/>
      <c r="BC226" s="24"/>
      <c r="BD226" s="23"/>
    </row>
    <row r="227" spans="1:65" ht="15">
      <c r="A227" s="175" t="str">
        <f>TRIM(H227)&amp;"-"&amp;B227&amp;"-"&amp;I227</f>
        <v>GG080-Evans-05</v>
      </c>
      <c r="B227" s="175" t="s">
        <v>1041</v>
      </c>
      <c r="C227" s="175" t="s">
        <v>2085</v>
      </c>
      <c r="D227" s="175" t="s">
        <v>1301</v>
      </c>
      <c r="E227" s="177" t="s">
        <v>1487</v>
      </c>
      <c r="F227" s="175"/>
      <c r="G227" s="175">
        <v>11275</v>
      </c>
      <c r="H227" s="175" t="s">
        <v>1483</v>
      </c>
      <c r="I227" s="175" t="s">
        <v>1101</v>
      </c>
      <c r="J227" s="176"/>
      <c r="K227" s="224">
        <v>330901</v>
      </c>
      <c r="L227" s="224">
        <v>350501</v>
      </c>
      <c r="M227" s="210">
        <f>(12*(QUOTIENT(L227,10000)-31))+MOD(QUOTIENT(L227,100),100)+MOD(L227,100)-1</f>
        <v>53</v>
      </c>
      <c r="N227" s="1">
        <f>3100+(100*QUOTIENT(M227-1,12))+MOD(M227-1,12)+1</f>
        <v>3505</v>
      </c>
      <c r="O227" s="176"/>
      <c r="AS227" s="22"/>
      <c r="AT227" s="24"/>
      <c r="AU227" s="24"/>
      <c r="AV227" s="56"/>
      <c r="AW227" s="24"/>
      <c r="AX227" s="24"/>
      <c r="AY227" s="24"/>
      <c r="AZ227" s="24"/>
      <c r="BA227" s="24"/>
      <c r="BB227" s="24"/>
      <c r="BC227" s="24"/>
      <c r="BD227" s="24"/>
      <c r="BE227" s="24"/>
      <c r="BF227" s="24"/>
      <c r="BG227" s="24"/>
      <c r="BH227" s="56"/>
      <c r="BI227" s="24"/>
      <c r="BJ227" s="24"/>
      <c r="BK227" s="24"/>
      <c r="BL227" s="24"/>
      <c r="BM227" s="23"/>
    </row>
    <row r="228" spans="1:71" ht="14.25">
      <c r="A228" s="1" t="str">
        <f>TRIM(H228)&amp;"-"&amp;B228&amp;"-"&amp;I228</f>
        <v>GG013-Evans-08</v>
      </c>
      <c r="B228" s="19" t="s">
        <v>1041</v>
      </c>
      <c r="C228" s="19" t="s">
        <v>2085</v>
      </c>
      <c r="D228" s="19" t="s">
        <v>2120</v>
      </c>
      <c r="E228" s="20" t="s">
        <v>2121</v>
      </c>
      <c r="F228" s="20"/>
      <c r="G228" s="103">
        <v>10294</v>
      </c>
      <c r="H228" s="20" t="s">
        <v>107</v>
      </c>
      <c r="I228" s="40" t="s">
        <v>1104</v>
      </c>
      <c r="J228" s="20" t="s">
        <v>1536</v>
      </c>
      <c r="K228" s="127">
        <v>330901</v>
      </c>
      <c r="L228" s="210">
        <v>350901</v>
      </c>
      <c r="M228" s="210">
        <f>(12*(QUOTIENT(L228,10000)-31))+MOD(QUOTIENT(L228,100),100)+MOD(L228,100)-1</f>
        <v>57</v>
      </c>
      <c r="N228" s="1">
        <f>INT(L228/100)+(100*INT((MOD(L228,100)-1)/12))+MOD(MOD(L228,100)-1,12)</f>
        <v>3509</v>
      </c>
      <c r="U228" s="11"/>
      <c r="V228" s="11"/>
      <c r="W228" s="11"/>
      <c r="X228" s="51"/>
      <c r="Y228" s="11"/>
      <c r="Z228" s="11"/>
      <c r="AA228" s="11"/>
      <c r="AS228" s="22"/>
      <c r="AT228" s="24"/>
      <c r="AU228" s="24"/>
      <c r="AV228" s="56"/>
      <c r="AW228" s="24"/>
      <c r="AX228" s="24"/>
      <c r="AY228" s="24"/>
      <c r="AZ228" s="24"/>
      <c r="BA228" s="24"/>
      <c r="BB228" s="24"/>
      <c r="BC228" s="24"/>
      <c r="BD228" s="24"/>
      <c r="BE228" s="24"/>
      <c r="BF228" s="24"/>
      <c r="BG228" s="24"/>
      <c r="BH228" s="56"/>
      <c r="BI228" s="24"/>
      <c r="BJ228" s="24"/>
      <c r="BK228" s="24"/>
      <c r="BL228" s="24"/>
      <c r="BM228" s="24"/>
      <c r="BN228" s="24"/>
      <c r="BO228" s="24"/>
      <c r="BP228" s="24"/>
      <c r="BQ228" s="99"/>
      <c r="BR228" s="11"/>
      <c r="BS228" s="11"/>
    </row>
    <row r="229" spans="1:69" ht="15">
      <c r="A229" s="175" t="str">
        <f>H229&amp;"-"&amp;B229&amp;"-"&amp;I229</f>
        <v>RofP038-Kim-00</v>
      </c>
      <c r="B229" s="177" t="s">
        <v>1618</v>
      </c>
      <c r="C229" s="177" t="s">
        <v>2185</v>
      </c>
      <c r="D229" s="177" t="s">
        <v>1619</v>
      </c>
      <c r="E229" s="177" t="s">
        <v>1819</v>
      </c>
      <c r="F229" s="177"/>
      <c r="G229" s="176"/>
      <c r="H229" s="177" t="s">
        <v>1820</v>
      </c>
      <c r="I229" s="177" t="str">
        <f>TEXT(0,"00")</f>
        <v>00</v>
      </c>
      <c r="J229" s="176"/>
      <c r="K229" s="223">
        <v>330901</v>
      </c>
      <c r="L229" s="223">
        <v>350901</v>
      </c>
      <c r="M229" s="210">
        <f>(12*(QUOTIENT(L229,10000)-31))+MOD(QUOTIENT(L229,100),100)+MOD(L229,100)-1</f>
        <v>57</v>
      </c>
      <c r="N229" s="1">
        <f>3100+(100*QUOTIENT(M229-1,12))+MOD(M229-1,12)+1</f>
        <v>3509</v>
      </c>
      <c r="AS229" s="22"/>
      <c r="AT229" s="24"/>
      <c r="AU229" s="24"/>
      <c r="AV229" s="56"/>
      <c r="AW229" s="24"/>
      <c r="AX229" s="24"/>
      <c r="AY229" s="24"/>
      <c r="AZ229" s="24"/>
      <c r="BA229" s="24"/>
      <c r="BB229" s="24"/>
      <c r="BC229" s="24"/>
      <c r="BD229" s="24"/>
      <c r="BE229" s="24"/>
      <c r="BF229" s="24"/>
      <c r="BG229" s="24"/>
      <c r="BH229" s="56"/>
      <c r="BI229" s="24"/>
      <c r="BJ229" s="24"/>
      <c r="BK229" s="24"/>
      <c r="BL229" s="24"/>
      <c r="BM229" s="24"/>
      <c r="BN229" s="24"/>
      <c r="BO229" s="24"/>
      <c r="BP229" s="24"/>
      <c r="BQ229" s="23"/>
    </row>
    <row r="230" spans="1:75" ht="14.25">
      <c r="A230" s="191" t="str">
        <f>H230</f>
        <v>B36-CHINA</v>
      </c>
      <c r="B230" s="177" t="s">
        <v>679</v>
      </c>
      <c r="C230" s="177" t="s">
        <v>2187</v>
      </c>
      <c r="D230" s="177" t="s">
        <v>1693</v>
      </c>
      <c r="E230" s="177" t="s">
        <v>1694</v>
      </c>
      <c r="F230" s="177" t="s">
        <v>12</v>
      </c>
      <c r="G230" s="176"/>
      <c r="H230" s="177" t="s">
        <v>1692</v>
      </c>
      <c r="I230" s="177" t="str">
        <f>TEXT(0,"00")</f>
        <v>00</v>
      </c>
      <c r="J230" s="176"/>
      <c r="K230" s="198">
        <v>330901</v>
      </c>
      <c r="L230" s="231">
        <v>360202</v>
      </c>
      <c r="M230" s="210">
        <f>(12*(QUOTIENT(L230,10000)-31))+MOD(QUOTIENT(L230,100),100)+MOD(L230,100)-1</f>
        <v>63</v>
      </c>
      <c r="N230" s="1">
        <f>3100+(100*QUOTIENT(M230-1,12))+MOD(M230-1,12)+1</f>
        <v>3603</v>
      </c>
      <c r="AS230" s="22"/>
      <c r="AT230" s="24"/>
      <c r="AU230" s="24"/>
      <c r="AV230" s="56"/>
      <c r="AW230" s="24"/>
      <c r="AX230" s="24"/>
      <c r="AY230" s="24"/>
      <c r="AZ230" s="24"/>
      <c r="BA230" s="24"/>
      <c r="BB230" s="24"/>
      <c r="BC230" s="24"/>
      <c r="BD230" s="24"/>
      <c r="BE230" s="24"/>
      <c r="BF230" s="24"/>
      <c r="BG230" s="24"/>
      <c r="BH230" s="56"/>
      <c r="BI230" s="24"/>
      <c r="BJ230" s="24"/>
      <c r="BK230" s="24"/>
      <c r="BL230" s="24"/>
      <c r="BM230" s="24"/>
      <c r="BN230" s="24"/>
      <c r="BO230" s="24"/>
      <c r="BP230" s="24"/>
      <c r="BQ230" s="24"/>
      <c r="BR230" s="24"/>
      <c r="BS230" s="24"/>
      <c r="BT230" s="56"/>
      <c r="BU230" s="24"/>
      <c r="BV230" s="36"/>
      <c r="BW230" s="36"/>
    </row>
    <row r="231" spans="1:71" ht="14.25">
      <c r="A231" s="1" t="str">
        <f aca="true" t="shared" si="13" ref="A231:A244">TRIM(H231)&amp;"-"&amp;B231&amp;"-"&amp;I231</f>
        <v>GG014-Huston-02</v>
      </c>
      <c r="B231" s="19" t="s">
        <v>684</v>
      </c>
      <c r="C231" s="19" t="s">
        <v>2085</v>
      </c>
      <c r="D231" s="19" t="s">
        <v>685</v>
      </c>
      <c r="E231" s="20" t="s">
        <v>35</v>
      </c>
      <c r="F231" s="20"/>
      <c r="G231" s="103">
        <v>14100</v>
      </c>
      <c r="H231" s="20" t="s">
        <v>108</v>
      </c>
      <c r="I231" s="40" t="s">
        <v>1098</v>
      </c>
      <c r="J231" s="20" t="s">
        <v>1536</v>
      </c>
      <c r="K231" s="127">
        <v>330902</v>
      </c>
      <c r="L231" s="210">
        <v>330902</v>
      </c>
      <c r="M231" s="210">
        <f>(12*(QUOTIENT(L231,10000)-31))+MOD(QUOTIENT(L231,100),100)+MOD(L231,100)-1</f>
        <v>34</v>
      </c>
      <c r="N231" s="1">
        <f>INT(L231/100)+(100*INT((MOD(L231,100)-1)/12))+MOD(MOD(L231,100)-1,12)</f>
        <v>3310</v>
      </c>
      <c r="U231" s="11"/>
      <c r="V231" s="11"/>
      <c r="W231" s="11"/>
      <c r="X231" s="51"/>
      <c r="Y231" s="11"/>
      <c r="Z231" s="11"/>
      <c r="AA231" s="11"/>
      <c r="AS231" s="43"/>
      <c r="AT231" s="43"/>
      <c r="BC231" s="11"/>
      <c r="BD231" s="11"/>
      <c r="BQ231" s="70"/>
      <c r="BR231" s="11"/>
      <c r="BS231" s="11"/>
    </row>
    <row r="232" spans="1:109" s="4" customFormat="1" ht="14.25">
      <c r="A232" s="165" t="str">
        <f t="shared" si="13"/>
        <v>BRF02-Bergstralh-01</v>
      </c>
      <c r="B232" s="4" t="s">
        <v>687</v>
      </c>
      <c r="C232" s="19" t="s">
        <v>2183</v>
      </c>
      <c r="D232" s="4" t="s">
        <v>688</v>
      </c>
      <c r="E232" s="3" t="s">
        <v>947</v>
      </c>
      <c r="F232" s="3"/>
      <c r="G232" s="106">
        <v>10569</v>
      </c>
      <c r="H232" s="3" t="s">
        <v>2151</v>
      </c>
      <c r="I232" s="42" t="s">
        <v>1097</v>
      </c>
      <c r="J232" s="3"/>
      <c r="K232" s="127">
        <v>330903</v>
      </c>
      <c r="L232" s="210">
        <v>330903</v>
      </c>
      <c r="M232" s="210">
        <f>(12*(QUOTIENT(L232,10000)-31))+MOD(QUOTIENT(L232,100),100)+MOD(L232,100)-1</f>
        <v>35</v>
      </c>
      <c r="N232" s="1">
        <f>INT(L232/100)+(100*INT((MOD(L232,100)-1)/12))+MOD(MOD(L232,100)-1,12)</f>
        <v>3311</v>
      </c>
      <c r="X232" s="48"/>
      <c r="AJ232" s="61"/>
      <c r="AS232" s="120"/>
      <c r="AT232" s="120"/>
      <c r="AU232" s="120"/>
      <c r="AV232" s="61"/>
      <c r="BH232" s="68"/>
      <c r="BI232" s="28"/>
      <c r="BJ232" s="28"/>
      <c r="BK232" s="28"/>
      <c r="BL232" s="28"/>
      <c r="BM232" s="28"/>
      <c r="BN232" s="28"/>
      <c r="BO232" s="28"/>
      <c r="BP232" s="28"/>
      <c r="BQ232" s="28"/>
      <c r="BR232" s="28"/>
      <c r="BS232" s="28"/>
      <c r="BT232" s="68"/>
      <c r="BU232" s="28"/>
      <c r="BV232" s="28"/>
      <c r="BW232" s="28"/>
      <c r="BX232" s="28"/>
      <c r="CF232" s="61"/>
      <c r="CS232" s="124"/>
      <c r="DE232" s="124"/>
    </row>
    <row r="233" spans="1:48" ht="14.25">
      <c r="A233" s="1" t="str">
        <f t="shared" si="13"/>
        <v>GG010-Huff-15</v>
      </c>
      <c r="B233" s="19" t="s">
        <v>673</v>
      </c>
      <c r="C233" s="19" t="s">
        <v>2085</v>
      </c>
      <c r="D233" s="19" t="s">
        <v>950</v>
      </c>
      <c r="E233" s="20" t="s">
        <v>1963</v>
      </c>
      <c r="F233" s="20"/>
      <c r="G233" s="103">
        <v>13226</v>
      </c>
      <c r="H233" s="20" t="s">
        <v>104</v>
      </c>
      <c r="I233" s="40" t="s">
        <v>1111</v>
      </c>
      <c r="J233" s="20" t="s">
        <v>2161</v>
      </c>
      <c r="K233" s="127">
        <v>330903</v>
      </c>
      <c r="L233" s="210">
        <v>330903</v>
      </c>
      <c r="M233" s="210">
        <f>(12*(QUOTIENT(L233,10000)-31))+MOD(QUOTIENT(L233,100),100)+MOD(L233,100)-1</f>
        <v>35</v>
      </c>
      <c r="N233" s="1">
        <f>INT(L233/100)+(100*INT((MOD(L233,100)-1)/12))+MOD(MOD(L233,100)-1,12)</f>
        <v>3311</v>
      </c>
      <c r="U233" s="70"/>
      <c r="V233" s="11"/>
      <c r="W233" s="11"/>
      <c r="AK233" s="11"/>
      <c r="AL233" s="11"/>
      <c r="AM233" s="11"/>
      <c r="AN233" s="11"/>
      <c r="AO233" s="11"/>
      <c r="AP233" s="11"/>
      <c r="AQ233" s="11"/>
      <c r="AR233" s="11"/>
      <c r="AS233" s="76"/>
      <c r="AT233" s="43"/>
      <c r="AU233" s="43"/>
      <c r="AV233" s="58"/>
    </row>
    <row r="234" spans="1:71" ht="14.25">
      <c r="A234" s="1" t="str">
        <f t="shared" si="13"/>
        <v>GG011-Rittgers-08</v>
      </c>
      <c r="B234" s="19" t="s">
        <v>714</v>
      </c>
      <c r="C234" s="19" t="s">
        <v>2085</v>
      </c>
      <c r="D234" s="19" t="s">
        <v>715</v>
      </c>
      <c r="E234" s="20" t="s">
        <v>2080</v>
      </c>
      <c r="F234" s="20"/>
      <c r="G234" s="103">
        <v>4835</v>
      </c>
      <c r="H234" s="20" t="s">
        <v>105</v>
      </c>
      <c r="I234" s="40" t="s">
        <v>1104</v>
      </c>
      <c r="J234" s="20" t="s">
        <v>2192</v>
      </c>
      <c r="K234" s="127">
        <v>330903</v>
      </c>
      <c r="L234" s="210">
        <v>330903</v>
      </c>
      <c r="M234" s="210">
        <f>(12*(QUOTIENT(L234,10000)-31))+MOD(QUOTIENT(L234,100),100)+MOD(L234,100)-1</f>
        <v>35</v>
      </c>
      <c r="N234" s="1">
        <f>INT(L234/100)+(100*INT((MOD(L234,100)-1)/12))+MOD(MOD(L234,100)-1,12)</f>
        <v>3311</v>
      </c>
      <c r="AS234" s="76"/>
      <c r="AT234" s="43"/>
      <c r="AU234" s="43"/>
      <c r="BQ234" s="70"/>
      <c r="BR234" s="11"/>
      <c r="BS234" s="11"/>
    </row>
    <row r="235" spans="1:84" ht="14.25">
      <c r="A235" s="1" t="str">
        <f t="shared" si="13"/>
        <v>GG024-Cooper-04</v>
      </c>
      <c r="B235" s="19" t="s">
        <v>893</v>
      </c>
      <c r="C235" s="19" t="s">
        <v>2085</v>
      </c>
      <c r="D235" s="19" t="s">
        <v>894</v>
      </c>
      <c r="E235" s="20" t="s">
        <v>342</v>
      </c>
      <c r="F235" s="20"/>
      <c r="G235" s="103">
        <v>1326</v>
      </c>
      <c r="H235" s="20" t="s">
        <v>118</v>
      </c>
      <c r="I235" s="40" t="s">
        <v>1100</v>
      </c>
      <c r="K235" s="127">
        <v>330903</v>
      </c>
      <c r="L235" s="215">
        <v>330903</v>
      </c>
      <c r="M235" s="210">
        <f>(12*(QUOTIENT(L235,10000)-31))+MOD(QUOTIENT(L235,100),100)+MOD(L235,100)-1</f>
        <v>35</v>
      </c>
      <c r="N235" s="11">
        <f>INT(L235/100)+(100*INT((MOD(L235,100)-1)/12))+MOD(MOD(L235,100)-1,12)</f>
        <v>3311</v>
      </c>
      <c r="U235" s="11"/>
      <c r="V235" s="11"/>
      <c r="W235" s="11"/>
      <c r="X235" s="51"/>
      <c r="Y235" s="11"/>
      <c r="Z235" s="11"/>
      <c r="AA235" s="11"/>
      <c r="AS235" s="43"/>
      <c r="AT235" s="43"/>
      <c r="AU235" s="43"/>
      <c r="AV235" s="58"/>
      <c r="AW235" s="11"/>
      <c r="AX235" s="11"/>
      <c r="AY235" s="11"/>
      <c r="BC235" s="11"/>
      <c r="BD235" s="11"/>
      <c r="BQ235" s="70"/>
      <c r="BR235" s="11"/>
      <c r="BS235" s="11"/>
      <c r="BU235" s="11"/>
      <c r="BV235" s="11"/>
      <c r="BW235" s="11"/>
      <c r="BX235" s="11"/>
      <c r="BY235" s="11"/>
      <c r="BZ235" s="11"/>
      <c r="CA235" s="11"/>
      <c r="CB235" s="11"/>
      <c r="CC235" s="11"/>
      <c r="CD235" s="11"/>
      <c r="CE235" s="11"/>
      <c r="CF235" s="58"/>
    </row>
    <row r="236" spans="1:50" ht="14.25">
      <c r="A236" s="35" t="str">
        <f t="shared" si="13"/>
        <v>GGP01-Flint-00</v>
      </c>
      <c r="B236" s="1" t="s">
        <v>867</v>
      </c>
      <c r="C236" s="19" t="s">
        <v>2085</v>
      </c>
      <c r="D236" s="1" t="s">
        <v>868</v>
      </c>
      <c r="E236" s="2" t="s">
        <v>869</v>
      </c>
      <c r="G236" s="101">
        <v>2749</v>
      </c>
      <c r="H236" s="3" t="s">
        <v>2188</v>
      </c>
      <c r="I236" s="39" t="s">
        <v>1875</v>
      </c>
      <c r="K236" s="127">
        <v>330903</v>
      </c>
      <c r="L236" s="210">
        <v>331203</v>
      </c>
      <c r="M236" s="210">
        <f>(12*(QUOTIENT(L236,10000)-31))+MOD(QUOTIENT(L236,100),100)+MOD(L236,100)-1</f>
        <v>38</v>
      </c>
      <c r="N236" s="1">
        <f>3100+(100*QUOTIENT(M236-1,12))+MOD(M236-1,12)+1</f>
        <v>3402</v>
      </c>
      <c r="AS236" s="13"/>
      <c r="AT236" s="13"/>
      <c r="AU236" s="13"/>
      <c r="AV236" s="65"/>
      <c r="AW236" s="12"/>
      <c r="AX236" s="12"/>
    </row>
    <row r="237" spans="1:84" ht="14.25">
      <c r="A237" s="1" t="str">
        <f t="shared" si="13"/>
        <v>GG023-Lee-01</v>
      </c>
      <c r="B237" s="19" t="s">
        <v>308</v>
      </c>
      <c r="C237" s="19" t="s">
        <v>2085</v>
      </c>
      <c r="D237" s="19" t="s">
        <v>309</v>
      </c>
      <c r="E237" s="20" t="s">
        <v>310</v>
      </c>
      <c r="F237" s="20"/>
      <c r="G237" s="103">
        <v>2081</v>
      </c>
      <c r="H237" s="20" t="s">
        <v>117</v>
      </c>
      <c r="I237" s="40" t="s">
        <v>1097</v>
      </c>
      <c r="K237" s="127">
        <v>330904</v>
      </c>
      <c r="L237" s="215">
        <v>340603</v>
      </c>
      <c r="M237" s="210">
        <f>(12*(QUOTIENT(L237,10000)-31))+MOD(QUOTIENT(L237,100),100)+MOD(L237,100)-1</f>
        <v>44</v>
      </c>
      <c r="N237" s="11">
        <f>INT(L237/100)+(100*INT((MOD(L237,100)-1)/12))+MOD(MOD(L237,100)-1,12)</f>
        <v>3408</v>
      </c>
      <c r="U237" s="11"/>
      <c r="V237" s="11"/>
      <c r="W237" s="11"/>
      <c r="X237" s="51"/>
      <c r="Y237" s="11"/>
      <c r="Z237" s="11"/>
      <c r="AA237" s="11"/>
      <c r="AS237" s="35"/>
      <c r="AT237" s="35"/>
      <c r="AU237" s="35"/>
      <c r="AV237" s="97"/>
      <c r="AW237" s="24"/>
      <c r="AX237" s="24"/>
      <c r="AY237" s="24"/>
      <c r="AZ237" s="24"/>
      <c r="BA237" s="24"/>
      <c r="BB237" s="36"/>
      <c r="BC237" s="36"/>
      <c r="BD237" s="36"/>
      <c r="BQ237" s="70"/>
      <c r="BR237" s="11"/>
      <c r="BS237" s="11"/>
      <c r="BU237" s="11"/>
      <c r="BV237" s="11"/>
      <c r="BW237" s="11"/>
      <c r="BX237" s="11"/>
      <c r="BY237" s="11"/>
      <c r="BZ237" s="11"/>
      <c r="CA237" s="11"/>
      <c r="CB237" s="11"/>
      <c r="CC237" s="11"/>
      <c r="CD237" s="11"/>
      <c r="CE237" s="11"/>
      <c r="CF237" s="58"/>
    </row>
    <row r="238" spans="1:109" s="11" customFormat="1" ht="15">
      <c r="A238" s="274" t="str">
        <f t="shared" si="13"/>
        <v>GG086-Klotz-03</v>
      </c>
      <c r="B238" s="274" t="s">
        <v>1521</v>
      </c>
      <c r="C238" s="274" t="s">
        <v>2085</v>
      </c>
      <c r="D238" s="274" t="s">
        <v>1522</v>
      </c>
      <c r="E238" s="275" t="s">
        <v>1523</v>
      </c>
      <c r="F238" s="274"/>
      <c r="G238" s="274">
        <v>925</v>
      </c>
      <c r="H238" s="274" t="s">
        <v>1519</v>
      </c>
      <c r="I238" s="274" t="s">
        <v>1099</v>
      </c>
      <c r="J238" s="276"/>
      <c r="K238" s="258">
        <v>330910</v>
      </c>
      <c r="L238" s="277">
        <v>330910</v>
      </c>
      <c r="M238" s="215"/>
      <c r="O238" s="276"/>
      <c r="X238" s="51"/>
      <c r="AJ238" s="58"/>
      <c r="AS238" s="43"/>
      <c r="AT238" s="43"/>
      <c r="AU238" s="43"/>
      <c r="AV238" s="74"/>
      <c r="AW238" s="43"/>
      <c r="AX238" s="43"/>
      <c r="AY238" s="43"/>
      <c r="AZ238" s="43"/>
      <c r="BA238" s="43"/>
      <c r="BB238" s="43"/>
      <c r="BH238" s="58"/>
      <c r="BT238" s="58"/>
      <c r="CF238" s="58"/>
      <c r="CS238" s="132"/>
      <c r="DE238" s="132"/>
    </row>
    <row r="239" spans="1:109" s="4" customFormat="1" ht="15">
      <c r="A239" s="165" t="str">
        <f t="shared" si="13"/>
        <v>BRF02-Carrico-08</v>
      </c>
      <c r="B239" s="4" t="s">
        <v>812</v>
      </c>
      <c r="C239" s="19" t="s">
        <v>2183</v>
      </c>
      <c r="D239" s="4" t="s">
        <v>813</v>
      </c>
      <c r="E239" s="3" t="s">
        <v>161</v>
      </c>
      <c r="F239" s="3"/>
      <c r="G239" s="106">
        <v>28918</v>
      </c>
      <c r="H239" s="3" t="s">
        <v>2151</v>
      </c>
      <c r="I239" s="42" t="s">
        <v>1104</v>
      </c>
      <c r="J239" s="3" t="s">
        <v>28</v>
      </c>
      <c r="K239" s="128">
        <v>331001</v>
      </c>
      <c r="L239" s="211">
        <v>331001</v>
      </c>
      <c r="M239" s="210">
        <f>(12*(QUOTIENT(L239,10000)-31))+MOD(QUOTIENT(L239,100),100)+MOD(L239,100)-1</f>
        <v>34</v>
      </c>
      <c r="N239" s="1">
        <f>INT(L239/100)+(100*INT((MOD(L239,100)-1)/12))+MOD(MOD(L239,100)-1,12)</f>
        <v>3310</v>
      </c>
      <c r="X239" s="48"/>
      <c r="AJ239" s="61"/>
      <c r="AP239" s="28"/>
      <c r="AT239" s="120"/>
      <c r="AV239" s="61"/>
      <c r="BH239" s="68"/>
      <c r="BI239" s="28"/>
      <c r="BJ239" s="28"/>
      <c r="BK239" s="28"/>
      <c r="BL239" s="28"/>
      <c r="BM239" s="28"/>
      <c r="BN239" s="28"/>
      <c r="BO239" s="28"/>
      <c r="BP239" s="28"/>
      <c r="BQ239" s="28"/>
      <c r="BR239" s="28"/>
      <c r="BS239" s="28"/>
      <c r="BT239" s="68"/>
      <c r="BU239" s="28"/>
      <c r="BV239" s="28"/>
      <c r="BW239" s="28"/>
      <c r="BX239" s="28"/>
      <c r="CF239" s="61"/>
      <c r="CS239" s="124"/>
      <c r="DE239" s="124"/>
    </row>
    <row r="240" spans="1:59" ht="14.25">
      <c r="A240" s="1" t="str">
        <f t="shared" si="13"/>
        <v>GG005-Toro-09</v>
      </c>
      <c r="B240" s="1" t="s">
        <v>872</v>
      </c>
      <c r="C240" s="19" t="s">
        <v>2085</v>
      </c>
      <c r="D240" s="1" t="s">
        <v>873</v>
      </c>
      <c r="E240" s="2" t="s">
        <v>874</v>
      </c>
      <c r="G240" s="101">
        <v>9284</v>
      </c>
      <c r="H240" s="2" t="s">
        <v>99</v>
      </c>
      <c r="I240" s="40" t="s">
        <v>1105</v>
      </c>
      <c r="J240" s="20" t="s">
        <v>28</v>
      </c>
      <c r="K240" s="127">
        <v>331001</v>
      </c>
      <c r="L240" s="210">
        <v>331001</v>
      </c>
      <c r="M240" s="210">
        <f>(12*(QUOTIENT(L240,10000)-31))+MOD(QUOTIENT(L240,100),100)+MOD(L240,100)-1</f>
        <v>34</v>
      </c>
      <c r="N240" s="1">
        <f>3100+(100*QUOTIENT(M240-1,12))+MOD(M240-1,12)+1</f>
        <v>3310</v>
      </c>
      <c r="AQ240" s="11"/>
      <c r="AR240" s="11"/>
      <c r="AS240" s="11"/>
      <c r="AT240" s="78"/>
      <c r="AU240" s="11"/>
      <c r="AV240" s="58"/>
      <c r="AW240" s="11"/>
      <c r="AX240" s="11"/>
      <c r="AY240" s="11"/>
      <c r="AZ240" s="11"/>
      <c r="BA240" s="11"/>
      <c r="BB240" s="11"/>
      <c r="BC240" s="11"/>
      <c r="BD240" s="11"/>
      <c r="BE240" s="11"/>
      <c r="BF240" s="11"/>
      <c r="BG240" s="11"/>
    </row>
    <row r="241" spans="1:47" ht="15">
      <c r="A241" s="175" t="str">
        <f t="shared" si="13"/>
        <v>GG058-Hasseler-04</v>
      </c>
      <c r="B241" s="175" t="s">
        <v>478</v>
      </c>
      <c r="C241" s="175" t="s">
        <v>2085</v>
      </c>
      <c r="D241" s="175" t="s">
        <v>479</v>
      </c>
      <c r="E241" s="177" t="s">
        <v>1264</v>
      </c>
      <c r="F241" s="175"/>
      <c r="G241" s="175">
        <v>6426</v>
      </c>
      <c r="H241" s="175" t="s">
        <v>1257</v>
      </c>
      <c r="I241" s="179" t="s">
        <v>1100</v>
      </c>
      <c r="J241" s="176"/>
      <c r="K241" s="224">
        <v>331001</v>
      </c>
      <c r="L241" s="224">
        <v>331101</v>
      </c>
      <c r="M241" s="210">
        <f>(12*(QUOTIENT(L241,10000)-31))+MOD(QUOTIENT(L241,100),100)+MOD(L241,100)-1</f>
        <v>35</v>
      </c>
      <c r="N241" s="1">
        <f>3100+(100*QUOTIENT(M241-1,12))+MOD(M241-1,12)+1</f>
        <v>3311</v>
      </c>
      <c r="O241" s="179"/>
      <c r="AT241" s="22"/>
      <c r="AU241" s="23"/>
    </row>
    <row r="242" spans="1:109" s="4" customFormat="1" ht="14.25">
      <c r="A242" s="165" t="str">
        <f t="shared" si="13"/>
        <v>BRF02-Wentworth-13</v>
      </c>
      <c r="B242" s="4" t="s">
        <v>799</v>
      </c>
      <c r="C242" s="19" t="s">
        <v>2183</v>
      </c>
      <c r="D242" s="4" t="s">
        <v>949</v>
      </c>
      <c r="E242" s="3" t="s">
        <v>162</v>
      </c>
      <c r="F242" s="3"/>
      <c r="G242" s="106">
        <v>12416</v>
      </c>
      <c r="H242" s="3" t="s">
        <v>2151</v>
      </c>
      <c r="I242" s="42" t="s">
        <v>1109</v>
      </c>
      <c r="J242" s="3"/>
      <c r="K242" s="127">
        <v>331001</v>
      </c>
      <c r="L242" s="210">
        <v>340102</v>
      </c>
      <c r="M242" s="210">
        <f>(12*(QUOTIENT(L242,10000)-31))+MOD(QUOTIENT(L242,100),100)+MOD(L242,100)-1</f>
        <v>38</v>
      </c>
      <c r="N242" s="1">
        <f>INT(L242/100)+(100*INT((MOD(L242,100)-1)/12))+MOD(MOD(L242,100)-1,12)</f>
        <v>3402</v>
      </c>
      <c r="X242" s="48"/>
      <c r="AJ242" s="61"/>
      <c r="AT242" s="29"/>
      <c r="AU242" s="30"/>
      <c r="AV242" s="66"/>
      <c r="AW242" s="33" t="s">
        <v>717</v>
      </c>
      <c r="AX242" s="33"/>
      <c r="BH242" s="61"/>
      <c r="BT242" s="61"/>
      <c r="CF242" s="61"/>
      <c r="CS242" s="124"/>
      <c r="DE242" s="124"/>
    </row>
    <row r="243" spans="1:61" ht="14.25">
      <c r="A243" s="1" t="str">
        <f t="shared" si="13"/>
        <v>GG008-Cooper-03</v>
      </c>
      <c r="B243" s="19" t="s">
        <v>893</v>
      </c>
      <c r="C243" s="19" t="s">
        <v>2085</v>
      </c>
      <c r="D243" s="19" t="s">
        <v>894</v>
      </c>
      <c r="E243" s="89" t="s">
        <v>1048</v>
      </c>
      <c r="F243" s="89"/>
      <c r="G243" s="105">
        <v>8600</v>
      </c>
      <c r="H243" s="20" t="s">
        <v>103</v>
      </c>
      <c r="I243" s="40" t="s">
        <v>1099</v>
      </c>
      <c r="J243" s="20" t="s">
        <v>2192</v>
      </c>
      <c r="K243" s="127">
        <v>331001</v>
      </c>
      <c r="L243" s="210">
        <v>340401</v>
      </c>
      <c r="M243" s="210">
        <f>(12*(QUOTIENT(L243,10000)-31))+MOD(QUOTIENT(L243,100),100)+MOD(L243,100)-1</f>
        <v>40</v>
      </c>
      <c r="N243" s="1">
        <f>3100+(100*QUOTIENT(M243-1,12))+MOD(M243-1,12)+1</f>
        <v>3404</v>
      </c>
      <c r="AS243" s="11"/>
      <c r="AT243" s="22"/>
      <c r="AU243" s="24"/>
      <c r="AV243" s="72"/>
      <c r="AW243" s="24"/>
      <c r="AX243" s="24"/>
      <c r="AY243" s="24"/>
      <c r="AZ243" s="23"/>
      <c r="BA243" s="11"/>
      <c r="BB243" s="70"/>
      <c r="BC243" s="11"/>
      <c r="BD243" s="11"/>
      <c r="BE243" s="11"/>
      <c r="BF243" s="11"/>
      <c r="BG243" s="11"/>
      <c r="BH243" s="58"/>
      <c r="BI243" s="11"/>
    </row>
    <row r="244" spans="1:109" s="4" customFormat="1" ht="14.25">
      <c r="A244" s="165" t="str">
        <f t="shared" si="13"/>
        <v>BRF02-DeMarce-04</v>
      </c>
      <c r="B244" s="4" t="s">
        <v>718</v>
      </c>
      <c r="C244" s="19" t="s">
        <v>2183</v>
      </c>
      <c r="D244" s="4" t="s">
        <v>719</v>
      </c>
      <c r="E244" s="3" t="s">
        <v>158</v>
      </c>
      <c r="F244" s="3"/>
      <c r="G244" s="106">
        <v>10241</v>
      </c>
      <c r="H244" s="3" t="s">
        <v>2151</v>
      </c>
      <c r="I244" s="42" t="s">
        <v>1100</v>
      </c>
      <c r="J244" s="3"/>
      <c r="K244" s="127">
        <v>331001</v>
      </c>
      <c r="L244" s="210">
        <v>341001</v>
      </c>
      <c r="M244" s="210">
        <f>(12*(QUOTIENT(L244,10000)-31))+MOD(QUOTIENT(L244,100),100)+MOD(L244,100)-1</f>
        <v>46</v>
      </c>
      <c r="N244" s="1">
        <f>INT(L244/100)+(100*INT((MOD(L244,100)-1)/12))+MOD(MOD(L244,100)-1,12)</f>
        <v>3410</v>
      </c>
      <c r="X244" s="48"/>
      <c r="AJ244" s="61"/>
      <c r="AS244" s="28"/>
      <c r="AT244" s="29"/>
      <c r="AU244" s="30"/>
      <c r="AV244" s="66"/>
      <c r="AW244" s="30"/>
      <c r="AX244" s="30"/>
      <c r="AY244" s="30"/>
      <c r="AZ244" s="30"/>
      <c r="BA244" s="30"/>
      <c r="BB244" s="30"/>
      <c r="BC244" s="30"/>
      <c r="BD244" s="30"/>
      <c r="BE244" s="30"/>
      <c r="BF244" s="31"/>
      <c r="BH244" s="68"/>
      <c r="BI244" s="28"/>
      <c r="BJ244" s="28"/>
      <c r="BK244" s="28"/>
      <c r="BL244" s="28"/>
      <c r="BM244" s="28"/>
      <c r="BN244" s="28"/>
      <c r="BO244" s="28"/>
      <c r="BP244" s="28"/>
      <c r="BQ244" s="28"/>
      <c r="BR244" s="28"/>
      <c r="BS244" s="28"/>
      <c r="BT244" s="68"/>
      <c r="BU244" s="28"/>
      <c r="BV244" s="28"/>
      <c r="BW244" s="28"/>
      <c r="BX244" s="28"/>
      <c r="CF244" s="61"/>
      <c r="CS244" s="124"/>
      <c r="DE244" s="124"/>
    </row>
    <row r="245" spans="1:58" ht="15">
      <c r="A245" s="175" t="str">
        <f>H245&amp;"-"&amp;B245&amp;"-"&amp;I245</f>
        <v>RofP032-Hasseler-00</v>
      </c>
      <c r="B245" s="177" t="s">
        <v>478</v>
      </c>
      <c r="C245" s="177" t="s">
        <v>2185</v>
      </c>
      <c r="D245" s="177" t="s">
        <v>479</v>
      </c>
      <c r="E245" s="177" t="s">
        <v>1807</v>
      </c>
      <c r="F245" s="353" t="s">
        <v>414</v>
      </c>
      <c r="G245" s="176"/>
      <c r="H245" s="177" t="s">
        <v>1808</v>
      </c>
      <c r="I245" s="177" t="str">
        <f>TEXT(0,"00")</f>
        <v>00</v>
      </c>
      <c r="J245" s="176"/>
      <c r="K245" s="223">
        <v>331001</v>
      </c>
      <c r="L245" s="223">
        <v>341001</v>
      </c>
      <c r="M245" s="210">
        <f>(12*(QUOTIENT(L245,10000)-31))+MOD(QUOTIENT(L245,100),100)+MOD(L245,100)-1</f>
        <v>46</v>
      </c>
      <c r="N245" s="1">
        <f>3100+(100*QUOTIENT(M245-1,12))+MOD(M245-1,12)+1</f>
        <v>3410</v>
      </c>
      <c r="AT245" s="22"/>
      <c r="AU245" s="24"/>
      <c r="AV245" s="56"/>
      <c r="AW245" s="24"/>
      <c r="AX245" s="24"/>
      <c r="AY245" s="24"/>
      <c r="AZ245" s="24"/>
      <c r="BA245" s="24"/>
      <c r="BB245" s="24"/>
      <c r="BC245" s="24"/>
      <c r="BD245" s="24"/>
      <c r="BE245" s="24"/>
      <c r="BF245" s="23"/>
    </row>
    <row r="246" spans="1:84" ht="14.25">
      <c r="A246" s="1" t="str">
        <f>TRIM(H246)&amp;"-"&amp;B246&amp;"-"&amp;I246</f>
        <v>GG022-Offord-04</v>
      </c>
      <c r="B246" s="19" t="s">
        <v>709</v>
      </c>
      <c r="C246" s="19" t="s">
        <v>2085</v>
      </c>
      <c r="D246" s="19" t="s">
        <v>710</v>
      </c>
      <c r="E246" s="20" t="s">
        <v>296</v>
      </c>
      <c r="F246" s="20"/>
      <c r="G246" s="103">
        <v>6736</v>
      </c>
      <c r="H246" s="20" t="s">
        <v>116</v>
      </c>
      <c r="I246" s="40" t="s">
        <v>1100</v>
      </c>
      <c r="K246" s="127">
        <v>331001</v>
      </c>
      <c r="L246" s="210">
        <v>350112</v>
      </c>
      <c r="M246" s="210">
        <f>(12*(QUOTIENT(L246,10000)-31))+MOD(QUOTIENT(L246,100),100)+MOD(L246,100)-1</f>
        <v>60</v>
      </c>
      <c r="N246" s="1">
        <f>INT(L246/100)+(100*INT((MOD(L246,100)-1)/12))+MOD(MOD(L246,100)-1,12)</f>
        <v>3512</v>
      </c>
      <c r="U246" s="11"/>
      <c r="V246" s="11"/>
      <c r="W246" s="11"/>
      <c r="X246" s="51"/>
      <c r="Y246" s="11"/>
      <c r="Z246" s="11"/>
      <c r="AA246" s="11"/>
      <c r="AT246" s="22"/>
      <c r="BC246" s="11"/>
      <c r="BD246" s="11"/>
      <c r="BI246" s="36"/>
      <c r="BJ246" s="36"/>
      <c r="BK246" s="36"/>
      <c r="BL246" s="36"/>
      <c r="BM246" s="36"/>
      <c r="BN246" s="36"/>
      <c r="BO246" s="36"/>
      <c r="BP246" s="36"/>
      <c r="BQ246" s="37"/>
      <c r="BR246" s="36"/>
      <c r="BS246" s="36"/>
      <c r="BT246" s="98"/>
      <c r="BU246" s="11"/>
      <c r="BV246" s="11"/>
      <c r="BW246" s="11"/>
      <c r="BX246" s="11"/>
      <c r="BY246" s="11"/>
      <c r="BZ246" s="11"/>
      <c r="CA246" s="11"/>
      <c r="CB246" s="11"/>
      <c r="CC246" s="11"/>
      <c r="CD246" s="11"/>
      <c r="CE246" s="11"/>
      <c r="CF246" s="58"/>
    </row>
    <row r="247" spans="1:71" ht="14.25">
      <c r="A247" s="1" t="str">
        <f>TRIM(H247)&amp;"-"&amp;B247&amp;"-"&amp;I247</f>
        <v>GG014-Massey-06</v>
      </c>
      <c r="B247" s="19" t="s">
        <v>1093</v>
      </c>
      <c r="C247" s="19" t="s">
        <v>2085</v>
      </c>
      <c r="D247" s="19" t="s">
        <v>1077</v>
      </c>
      <c r="E247" s="20" t="s">
        <v>39</v>
      </c>
      <c r="F247" s="20"/>
      <c r="G247" s="103">
        <v>5500</v>
      </c>
      <c r="H247" s="20" t="s">
        <v>108</v>
      </c>
      <c r="I247" s="40" t="s">
        <v>1102</v>
      </c>
      <c r="K247" s="127">
        <v>331001</v>
      </c>
      <c r="L247" s="210">
        <v>350301</v>
      </c>
      <c r="M247" s="210">
        <f>(12*(QUOTIENT(L247,10000)-31))+MOD(QUOTIENT(L247,100),100)+MOD(L247,100)-1</f>
        <v>51</v>
      </c>
      <c r="N247" s="1">
        <f>INT(L247/100)+(100*INT((MOD(L247,100)-1)/12))+MOD(MOD(L247,100)-1,12)</f>
        <v>3503</v>
      </c>
      <c r="U247" s="11"/>
      <c r="V247" s="11"/>
      <c r="W247" s="11"/>
      <c r="X247" s="51"/>
      <c r="Y247" s="11"/>
      <c r="Z247" s="11"/>
      <c r="AA247" s="11"/>
      <c r="AT247" s="22"/>
      <c r="AU247" s="24"/>
      <c r="AV247" s="56"/>
      <c r="AW247" s="24"/>
      <c r="AX247" s="24"/>
      <c r="AY247" s="24"/>
      <c r="AZ247" s="24"/>
      <c r="BA247" s="24"/>
      <c r="BB247" s="24"/>
      <c r="BC247" s="24"/>
      <c r="BD247" s="24"/>
      <c r="BE247" s="24"/>
      <c r="BF247" s="24"/>
      <c r="BG247" s="24"/>
      <c r="BH247" s="56"/>
      <c r="BI247" s="24"/>
      <c r="BJ247" s="24"/>
      <c r="BK247" s="23"/>
      <c r="BQ247" s="70"/>
      <c r="BR247" s="11"/>
      <c r="BS247" s="11"/>
    </row>
    <row r="248" spans="1:109" ht="14.25">
      <c r="A248" s="148" t="str">
        <f>TRIM(H248)&amp;"-"&amp;B248&amp;"-"&amp;I248</f>
        <v>GG036-Huff-04</v>
      </c>
      <c r="B248" s="148" t="s">
        <v>673</v>
      </c>
      <c r="C248" s="139" t="s">
        <v>2085</v>
      </c>
      <c r="D248" s="148" t="s">
        <v>950</v>
      </c>
      <c r="E248" s="149" t="s">
        <v>529</v>
      </c>
      <c r="F248" s="149"/>
      <c r="G248" s="150">
        <v>9161</v>
      </c>
      <c r="H248" s="149" t="s">
        <v>130</v>
      </c>
      <c r="I248" s="151" t="s">
        <v>1100</v>
      </c>
      <c r="K248">
        <v>331001</v>
      </c>
      <c r="L248" s="212">
        <v>350702</v>
      </c>
      <c r="M248" s="210">
        <f>(12*(QUOTIENT(L248,10000)-31))+MOD(QUOTIENT(L248,100),100)+MOD(L248,100)-1</f>
        <v>56</v>
      </c>
      <c r="N248" s="1">
        <f>3100+(100*QUOTIENT(M248-1,12))+MOD(M248-1,12)+1</f>
        <v>3508</v>
      </c>
      <c r="X248" s="52"/>
      <c r="AJ248" s="52"/>
      <c r="AV248" s="52"/>
      <c r="BH248" s="52"/>
      <c r="BT248" s="52"/>
      <c r="CF248" s="52"/>
      <c r="CS248" s="122"/>
      <c r="DE248" s="122"/>
    </row>
    <row r="249" spans="1:77" ht="14.25">
      <c r="A249" s="191" t="str">
        <f>H249</f>
        <v>B36-CALABAR</v>
      </c>
      <c r="B249" s="177" t="s">
        <v>551</v>
      </c>
      <c r="C249" s="177" t="s">
        <v>2187</v>
      </c>
      <c r="D249" s="177" t="s">
        <v>1690</v>
      </c>
      <c r="E249" s="177" t="s">
        <v>1691</v>
      </c>
      <c r="F249" s="177"/>
      <c r="G249" s="176"/>
      <c r="H249" s="177" t="s">
        <v>1689</v>
      </c>
      <c r="I249" s="177" t="str">
        <f>TEXT(0,"00")</f>
        <v>00</v>
      </c>
      <c r="J249" s="176"/>
      <c r="K249" s="198">
        <v>331001</v>
      </c>
      <c r="L249" s="231">
        <v>360303</v>
      </c>
      <c r="M249" s="210">
        <f>(12*(QUOTIENT(L249,10000)-31))+MOD(QUOTIENT(L249,100),100)+MOD(L249,100)-1</f>
        <v>65</v>
      </c>
      <c r="N249" s="1">
        <f>3100+(100*QUOTIENT(M249-1,12))+MOD(M249-1,12)+1</f>
        <v>3605</v>
      </c>
      <c r="AT249" s="22"/>
      <c r="AU249" s="24"/>
      <c r="AV249" s="56"/>
      <c r="AW249" s="24"/>
      <c r="AX249" s="24"/>
      <c r="AY249" s="24"/>
      <c r="AZ249" s="24"/>
      <c r="BA249" s="24"/>
      <c r="BB249" s="24"/>
      <c r="BC249" s="24"/>
      <c r="BD249" s="24"/>
      <c r="BE249" s="24"/>
      <c r="BF249" s="24"/>
      <c r="BG249" s="24"/>
      <c r="BH249" s="56"/>
      <c r="BI249" s="24"/>
      <c r="BJ249" s="24"/>
      <c r="BK249" s="24"/>
      <c r="BL249" s="24"/>
      <c r="BM249" s="24"/>
      <c r="BN249" s="24"/>
      <c r="BO249" s="24"/>
      <c r="BP249" s="24"/>
      <c r="BQ249" s="24"/>
      <c r="BR249" s="24"/>
      <c r="BS249" s="24"/>
      <c r="BT249" s="56"/>
      <c r="BU249" s="24"/>
      <c r="BV249" s="24"/>
      <c r="BW249" s="36"/>
      <c r="BX249" s="36"/>
      <c r="BY249" s="36"/>
    </row>
    <row r="250" spans="1:47" ht="14.25">
      <c r="A250" s="1" t="str">
        <f aca="true" t="shared" si="14" ref="A250:A258">TRIM(H250)&amp;"-"&amp;B250&amp;"-"&amp;I250</f>
        <v>GG018-Roesch-1</v>
      </c>
      <c r="B250" s="19" t="s">
        <v>176</v>
      </c>
      <c r="C250" s="19" t="s">
        <v>2085</v>
      </c>
      <c r="D250" s="19" t="s">
        <v>177</v>
      </c>
      <c r="E250" s="20" t="s">
        <v>208</v>
      </c>
      <c r="F250" s="20"/>
      <c r="G250" s="101">
        <v>5146</v>
      </c>
      <c r="H250" s="20" t="s">
        <v>112</v>
      </c>
      <c r="I250" s="40" t="s">
        <v>211</v>
      </c>
      <c r="K250" s="127">
        <v>331002</v>
      </c>
      <c r="L250" s="210">
        <v>331002</v>
      </c>
      <c r="M250" s="210">
        <f>(12*(QUOTIENT(L250,10000)-31))+MOD(QUOTIENT(L250,100),100)+MOD(L250,100)-1</f>
        <v>35</v>
      </c>
      <c r="N250" s="1">
        <f>INT(L250/100)+(100*INT((MOD(L250,100)-1)/12))+MOD(MOD(L250,100)-1,12)</f>
        <v>3311</v>
      </c>
      <c r="P250" s="70"/>
      <c r="Q250" s="11"/>
      <c r="AT250" s="43"/>
      <c r="AU250" s="43"/>
    </row>
    <row r="251" spans="1:50" ht="14.25">
      <c r="A251" s="1" t="str">
        <f t="shared" si="14"/>
        <v>GG009-Evans-23</v>
      </c>
      <c r="B251" s="19" t="s">
        <v>1041</v>
      </c>
      <c r="C251" s="19" t="s">
        <v>2085</v>
      </c>
      <c r="D251" s="19" t="s">
        <v>1039</v>
      </c>
      <c r="E251" s="20" t="s">
        <v>1087</v>
      </c>
      <c r="F251" s="20"/>
      <c r="G251" s="103">
        <v>5046</v>
      </c>
      <c r="H251" s="20" t="s">
        <v>101</v>
      </c>
      <c r="I251" s="40" t="s">
        <v>1870</v>
      </c>
      <c r="K251" s="127">
        <v>331005</v>
      </c>
      <c r="L251" s="210">
        <v>331005</v>
      </c>
      <c r="M251" s="210">
        <f>(12*(QUOTIENT(L251,10000)-31))+MOD(QUOTIENT(L251,100),100)+MOD(L251,100)-1</f>
        <v>38</v>
      </c>
      <c r="N251" s="1">
        <f>INT(L251/100)+(100*INT((MOD(L251,100)-1)/12))+MOD(MOD(L251,100)-1,12)</f>
        <v>3314</v>
      </c>
      <c r="AT251" s="43"/>
      <c r="AU251" s="43"/>
      <c r="AV251" s="74"/>
      <c r="AW251" s="43"/>
      <c r="AX251" s="43"/>
    </row>
    <row r="252" spans="1:109" s="4" customFormat="1" ht="14.25">
      <c r="A252" s="1" t="str">
        <f t="shared" si="14"/>
        <v>GG007-DeMarce-08</v>
      </c>
      <c r="B252" s="5" t="s">
        <v>718</v>
      </c>
      <c r="C252" s="19" t="s">
        <v>2085</v>
      </c>
      <c r="D252" s="4" t="s">
        <v>719</v>
      </c>
      <c r="E252" s="280" t="s">
        <v>954</v>
      </c>
      <c r="G252" s="105">
        <v>3816</v>
      </c>
      <c r="H252" s="3" t="s">
        <v>102</v>
      </c>
      <c r="I252" s="41" t="s">
        <v>1104</v>
      </c>
      <c r="J252" s="3"/>
      <c r="K252" s="127">
        <v>331101</v>
      </c>
      <c r="L252" s="210">
        <v>331101</v>
      </c>
      <c r="M252" s="210">
        <f>(12*(QUOTIENT(L252,10000)-31))+MOD(QUOTIENT(L252,100),100)+MOD(L252,100)-1</f>
        <v>35</v>
      </c>
      <c r="N252" s="1">
        <f>3100+(100*QUOTIENT(M252-1,12))+MOD(M252-1,12)+1</f>
        <v>3311</v>
      </c>
      <c r="X252" s="48"/>
      <c r="AJ252" s="61"/>
      <c r="AU252" s="82"/>
      <c r="AV252" s="61"/>
      <c r="BH252" s="68"/>
      <c r="BI252" s="28"/>
      <c r="BJ252" s="28"/>
      <c r="BK252" s="28"/>
      <c r="BL252" s="28"/>
      <c r="BM252" s="28"/>
      <c r="BN252" s="28"/>
      <c r="BO252" s="28"/>
      <c r="BP252" s="28"/>
      <c r="BQ252" s="28"/>
      <c r="BR252" s="28"/>
      <c r="BS252" s="28"/>
      <c r="BT252" s="61"/>
      <c r="CF252" s="61"/>
      <c r="CS252" s="124"/>
      <c r="DE252" s="124"/>
    </row>
    <row r="253" spans="1:109" ht="14.25">
      <c r="A253" s="162" t="str">
        <f t="shared" si="14"/>
        <v>GG042-Hasseler-07</v>
      </c>
      <c r="B253" s="168" t="s">
        <v>478</v>
      </c>
      <c r="C253" s="146" t="s">
        <v>2085</v>
      </c>
      <c r="D253" s="168" t="s">
        <v>479</v>
      </c>
      <c r="E253" s="163" t="s">
        <v>2023</v>
      </c>
      <c r="F253" s="163"/>
      <c r="G253" s="150">
        <v>1232</v>
      </c>
      <c r="H253" s="163" t="s">
        <v>136</v>
      </c>
      <c r="I253" s="169" t="s">
        <v>1103</v>
      </c>
      <c r="K253" s="153">
        <v>331101</v>
      </c>
      <c r="L253" s="212">
        <v>331101</v>
      </c>
      <c r="M253" s="210">
        <f>(12*(QUOTIENT(L253,10000)-31))+MOD(QUOTIENT(L253,100),100)+MOD(L253,100)-1</f>
        <v>35</v>
      </c>
      <c r="N253" s="1">
        <f>3100+(100*QUOTIENT(M253-1,12))+MOD(M253-1,12)+1</f>
        <v>3311</v>
      </c>
      <c r="X253" s="52"/>
      <c r="AJ253" s="52"/>
      <c r="AU253" s="43"/>
      <c r="BH253" s="52"/>
      <c r="BT253" s="52"/>
      <c r="CF253" s="52"/>
      <c r="CS253" s="122"/>
      <c r="DE253" s="122"/>
    </row>
    <row r="254" spans="1:47" ht="15">
      <c r="A254" s="175" t="str">
        <f t="shared" si="14"/>
        <v>GG056-Haessler-05</v>
      </c>
      <c r="B254" s="175" t="s">
        <v>1237</v>
      </c>
      <c r="C254" s="175" t="s">
        <v>2085</v>
      </c>
      <c r="D254" s="177" t="s">
        <v>479</v>
      </c>
      <c r="E254" s="177" t="s">
        <v>1238</v>
      </c>
      <c r="F254" s="175"/>
      <c r="G254" s="175">
        <v>14581</v>
      </c>
      <c r="H254" s="175" t="s">
        <v>1228</v>
      </c>
      <c r="I254" s="179" t="s">
        <v>1101</v>
      </c>
      <c r="J254" s="176"/>
      <c r="K254" s="223">
        <v>331101</v>
      </c>
      <c r="L254" s="223">
        <v>331101</v>
      </c>
      <c r="M254" s="210">
        <f>(12*(QUOTIENT(L254,10000)-31))+MOD(QUOTIENT(L254,100),100)+MOD(L254,100)-1</f>
        <v>35</v>
      </c>
      <c r="N254" s="1">
        <f>3100+(100*QUOTIENT(M254-1,12))+MOD(M254-1,12)+1</f>
        <v>3311</v>
      </c>
      <c r="O254" s="176"/>
      <c r="AU254" s="43"/>
    </row>
    <row r="255" spans="1:47" ht="15">
      <c r="A255" s="175" t="str">
        <f t="shared" si="14"/>
        <v>GG059-Hasseler-06</v>
      </c>
      <c r="B255" s="175" t="s">
        <v>478</v>
      </c>
      <c r="C255" s="175" t="s">
        <v>2085</v>
      </c>
      <c r="D255" s="175" t="s">
        <v>479</v>
      </c>
      <c r="E255" s="177" t="s">
        <v>1276</v>
      </c>
      <c r="F255" s="175"/>
      <c r="G255" s="175">
        <v>6373</v>
      </c>
      <c r="H255" s="175" t="s">
        <v>1267</v>
      </c>
      <c r="I255" s="175" t="s">
        <v>1102</v>
      </c>
      <c r="J255" s="176"/>
      <c r="K255" s="223">
        <v>331101</v>
      </c>
      <c r="L255" s="223">
        <v>331101</v>
      </c>
      <c r="M255" s="210">
        <f>(12*(QUOTIENT(L255,10000)-31))+MOD(QUOTIENT(L255,100),100)+MOD(L255,100)-1</f>
        <v>35</v>
      </c>
      <c r="N255" s="1">
        <f>3100+(100*QUOTIENT(M255-1,12))+MOD(M255-1,12)+1</f>
        <v>3311</v>
      </c>
      <c r="O255" s="176"/>
      <c r="AU255" s="43"/>
    </row>
    <row r="256" spans="1:47" ht="15">
      <c r="A256" s="175" t="str">
        <f t="shared" si="14"/>
        <v>GG060-Hasseler-07</v>
      </c>
      <c r="B256" s="175" t="s">
        <v>478</v>
      </c>
      <c r="C256" s="175" t="s">
        <v>2085</v>
      </c>
      <c r="D256" s="175" t="s">
        <v>479</v>
      </c>
      <c r="E256" s="177" t="s">
        <v>1289</v>
      </c>
      <c r="F256" s="175"/>
      <c r="G256" s="175">
        <v>5964</v>
      </c>
      <c r="H256" s="175" t="s">
        <v>1281</v>
      </c>
      <c r="I256" s="179" t="s">
        <v>1103</v>
      </c>
      <c r="J256" s="176"/>
      <c r="K256" s="223">
        <v>331101</v>
      </c>
      <c r="L256" s="223">
        <v>331101</v>
      </c>
      <c r="M256" s="210">
        <f>(12*(QUOTIENT(L256,10000)-31))+MOD(QUOTIENT(L256,100),100)+MOD(L256,100)-1</f>
        <v>35</v>
      </c>
      <c r="N256" s="1">
        <f>3100+(100*QUOTIENT(M256-1,12))+MOD(M256-1,12)+1</f>
        <v>3311</v>
      </c>
      <c r="O256" s="176"/>
      <c r="AU256" s="43"/>
    </row>
    <row r="257" spans="1:71" ht="14.25">
      <c r="A257" s="1" t="str">
        <f t="shared" si="14"/>
        <v>GG014-Carroll-09</v>
      </c>
      <c r="B257" s="19" t="s">
        <v>42</v>
      </c>
      <c r="C257" s="19" t="s">
        <v>2085</v>
      </c>
      <c r="D257" s="19" t="s">
        <v>43</v>
      </c>
      <c r="E257" s="20" t="s">
        <v>44</v>
      </c>
      <c r="F257" s="20"/>
      <c r="G257" s="103">
        <v>1500</v>
      </c>
      <c r="H257" s="20" t="s">
        <v>108</v>
      </c>
      <c r="I257" s="40" t="s">
        <v>1105</v>
      </c>
      <c r="K257" s="127">
        <v>331101</v>
      </c>
      <c r="L257" s="215">
        <v>331102</v>
      </c>
      <c r="M257" s="210">
        <f>(12*(QUOTIENT(L257,10000)-31))+MOD(QUOTIENT(L257,100),100)+MOD(L257,100)-1</f>
        <v>36</v>
      </c>
      <c r="N257" s="1">
        <f>INT(L257/100)+(100*INT((MOD(L257,100)-1)/12))+MOD(MOD(L257,100)-1,12)</f>
        <v>3312</v>
      </c>
      <c r="U257" s="11"/>
      <c r="V257" s="11"/>
      <c r="W257" s="11"/>
      <c r="X257" s="51"/>
      <c r="Y257" s="11"/>
      <c r="Z257" s="11"/>
      <c r="AA257" s="11"/>
      <c r="AU257" s="22"/>
      <c r="AV257" s="98"/>
      <c r="BC257" s="11"/>
      <c r="BD257" s="11"/>
      <c r="BQ257" s="70"/>
      <c r="BR257" s="11"/>
      <c r="BS257" s="11"/>
    </row>
    <row r="258" spans="1:84" ht="14.25">
      <c r="A258" s="11" t="str">
        <f t="shared" si="14"/>
        <v>GG030-Sakalucks-08</v>
      </c>
      <c r="B258" s="70" t="s">
        <v>149</v>
      </c>
      <c r="C258" s="70" t="s">
        <v>2085</v>
      </c>
      <c r="D258" s="70" t="s">
        <v>93</v>
      </c>
      <c r="E258" s="20" t="s">
        <v>460</v>
      </c>
      <c r="F258" s="20"/>
      <c r="G258" s="103">
        <v>3482</v>
      </c>
      <c r="H258" s="20" t="s">
        <v>124</v>
      </c>
      <c r="I258" s="40" t="s">
        <v>1104</v>
      </c>
      <c r="J258" s="20" t="s">
        <v>26</v>
      </c>
      <c r="K258" s="127">
        <v>331101</v>
      </c>
      <c r="L258" s="215">
        <v>331201</v>
      </c>
      <c r="M258" s="210">
        <f>(12*(QUOTIENT(L258,10000)-31))+MOD(QUOTIENT(L258,100),100)+MOD(L258,100)-1</f>
        <v>36</v>
      </c>
      <c r="N258" s="1">
        <f>3100+(100*QUOTIENT(M258-1,12))+MOD(M258-1,12)+1</f>
        <v>3312</v>
      </c>
      <c r="U258" s="11"/>
      <c r="V258" s="11"/>
      <c r="W258" s="11"/>
      <c r="X258" s="51"/>
      <c r="Y258" s="11"/>
      <c r="Z258" s="11"/>
      <c r="AA258" s="11"/>
      <c r="AU258" s="22"/>
      <c r="AV258" s="91"/>
      <c r="BC258" s="11"/>
      <c r="BD258" s="11"/>
      <c r="BQ258" s="70"/>
      <c r="BR258" s="11"/>
      <c r="BS258" s="11"/>
      <c r="BU258" s="11"/>
      <c r="BV258" s="11"/>
      <c r="BW258" s="11"/>
      <c r="BX258" s="11"/>
      <c r="BY258" s="11"/>
      <c r="BZ258" s="11"/>
      <c r="CA258" s="11"/>
      <c r="CB258" s="11"/>
      <c r="CC258" s="11"/>
      <c r="CD258" s="11"/>
      <c r="CE258" s="11"/>
      <c r="CF258" s="58"/>
    </row>
    <row r="259" spans="1:48" ht="15">
      <c r="A259" s="175" t="str">
        <f>H259&amp;"-"&amp;B259&amp;"-"&amp;I259</f>
        <v>RofP037 (1632XMAS)-Ward-09</v>
      </c>
      <c r="B259" s="177" t="s">
        <v>1418</v>
      </c>
      <c r="C259" s="177" t="s">
        <v>2184</v>
      </c>
      <c r="D259" s="183" t="s">
        <v>1419</v>
      </c>
      <c r="E259" s="183" t="s">
        <v>1837</v>
      </c>
      <c r="F259" s="183"/>
      <c r="G259" s="176"/>
      <c r="H259" s="177" t="s">
        <v>1827</v>
      </c>
      <c r="I259" s="175" t="s">
        <v>1105</v>
      </c>
      <c r="J259" s="176"/>
      <c r="K259" s="223">
        <v>331101</v>
      </c>
      <c r="L259" s="223">
        <v>331201</v>
      </c>
      <c r="M259" s="210">
        <f>(12*(QUOTIENT(L259,10000)-31))+MOD(QUOTIENT(L259,100),100)+MOD(L259,100)-1</f>
        <v>36</v>
      </c>
      <c r="N259" s="1">
        <f>3100+(100*QUOTIENT(M259-1,12))+MOD(M259-1,12)+1</f>
        <v>3312</v>
      </c>
      <c r="AU259" s="22"/>
      <c r="AV259" s="91"/>
    </row>
    <row r="260" spans="1:84" ht="14.25">
      <c r="A260" s="1" t="str">
        <f>TRIM(H260)&amp;"-"&amp;B260&amp;"-"&amp;I260</f>
        <v>GG022-Sakalucks-03</v>
      </c>
      <c r="B260" s="19" t="s">
        <v>149</v>
      </c>
      <c r="C260" s="19" t="s">
        <v>2085</v>
      </c>
      <c r="D260" s="19" t="s">
        <v>93</v>
      </c>
      <c r="E260" s="20" t="s">
        <v>295</v>
      </c>
      <c r="F260" s="20"/>
      <c r="G260" s="103">
        <v>8618</v>
      </c>
      <c r="H260" s="20" t="s">
        <v>116</v>
      </c>
      <c r="I260" s="40" t="s">
        <v>1099</v>
      </c>
      <c r="J260" s="20" t="s">
        <v>26</v>
      </c>
      <c r="K260" s="127">
        <v>331101</v>
      </c>
      <c r="L260" s="210">
        <v>340101</v>
      </c>
      <c r="M260" s="210">
        <f>(12*(QUOTIENT(L260,10000)-31))+MOD(QUOTIENT(L260,100),100)+MOD(L260,100)-1</f>
        <v>37</v>
      </c>
      <c r="N260" s="1">
        <f>INT(L260/100)+(100*INT((MOD(L260,100)-1)/12))+MOD(MOD(L260,100)-1,12)</f>
        <v>3401</v>
      </c>
      <c r="U260" s="11"/>
      <c r="V260" s="11"/>
      <c r="W260" s="11"/>
      <c r="X260" s="51"/>
      <c r="Y260" s="11"/>
      <c r="Z260" s="11"/>
      <c r="AA260" s="11"/>
      <c r="AU260" s="22"/>
      <c r="AV260" s="56"/>
      <c r="AW260" s="23"/>
      <c r="BC260" s="11"/>
      <c r="BD260" s="11"/>
      <c r="BQ260" s="70"/>
      <c r="BR260" s="11"/>
      <c r="BS260" s="11"/>
      <c r="BU260" s="11"/>
      <c r="BV260" s="11"/>
      <c r="BW260" s="11"/>
      <c r="BX260" s="11"/>
      <c r="BY260" s="11"/>
      <c r="BZ260" s="11"/>
      <c r="CA260" s="11"/>
      <c r="CB260" s="11"/>
      <c r="CC260" s="11"/>
      <c r="CD260" s="11"/>
      <c r="CE260" s="11"/>
      <c r="CF260" s="58"/>
    </row>
    <row r="261" spans="1:71" ht="14.25">
      <c r="A261" s="1" t="str">
        <f>TRIM(H261)&amp;"-"&amp;B261&amp;"-"&amp;I261</f>
        <v>GG013-Offord-13</v>
      </c>
      <c r="B261" s="19" t="s">
        <v>709</v>
      </c>
      <c r="C261" s="19" t="s">
        <v>2085</v>
      </c>
      <c r="D261" s="19" t="s">
        <v>710</v>
      </c>
      <c r="E261" s="20" t="s">
        <v>2127</v>
      </c>
      <c r="F261" s="20"/>
      <c r="G261" s="103">
        <v>1267</v>
      </c>
      <c r="H261" s="20" t="s">
        <v>107</v>
      </c>
      <c r="I261" s="40" t="s">
        <v>1109</v>
      </c>
      <c r="J261" s="20" t="s">
        <v>1536</v>
      </c>
      <c r="K261" s="127">
        <v>331101</v>
      </c>
      <c r="L261" s="210">
        <v>340202</v>
      </c>
      <c r="M261" s="210">
        <f>(12*(QUOTIENT(L261,10000)-31))+MOD(QUOTIENT(L261,100),100)+MOD(L261,100)-1</f>
        <v>39</v>
      </c>
      <c r="N261" s="1">
        <f>INT(L261/100)+(100*INT((MOD(L261,100)-1)/12))+MOD(MOD(L261,100)-1,12)</f>
        <v>3403</v>
      </c>
      <c r="U261" s="11"/>
      <c r="V261" s="11"/>
      <c r="W261" s="11"/>
      <c r="X261" s="51"/>
      <c r="Y261" s="11"/>
      <c r="Z261" s="11"/>
      <c r="AA261" s="11"/>
      <c r="AU261" s="22"/>
      <c r="AV261" s="56"/>
      <c r="AW261" s="24"/>
      <c r="AX261" s="36"/>
      <c r="AY261" s="36"/>
      <c r="BQ261" s="70"/>
      <c r="BR261" s="11"/>
      <c r="BS261" s="11"/>
    </row>
    <row r="262" spans="1:56" ht="14.25">
      <c r="A262" s="1" t="str">
        <f>TRIM(H262)&amp;"-"&amp;B262&amp;"-"&amp;I262</f>
        <v>GG009-Cooper-11</v>
      </c>
      <c r="B262" s="19" t="s">
        <v>893</v>
      </c>
      <c r="C262" s="19" t="s">
        <v>2085</v>
      </c>
      <c r="D262" s="19" t="s">
        <v>894</v>
      </c>
      <c r="E262" s="20" t="s">
        <v>1067</v>
      </c>
      <c r="F262" s="20"/>
      <c r="G262" s="103">
        <v>10870</v>
      </c>
      <c r="H262" s="20" t="s">
        <v>101</v>
      </c>
      <c r="I262" s="40" t="s">
        <v>1107</v>
      </c>
      <c r="K262" s="127">
        <v>331101</v>
      </c>
      <c r="L262" s="210">
        <v>340603</v>
      </c>
      <c r="M262" s="210">
        <f>(12*(QUOTIENT(L262,10000)-31))+MOD(QUOTIENT(L262,100),100)+MOD(L262,100)-1</f>
        <v>44</v>
      </c>
      <c r="N262" s="1">
        <f>INT(L262/100)+(100*INT((MOD(L262,100)-1)/12))+MOD(MOD(L262,100)-1,12)</f>
        <v>3408</v>
      </c>
      <c r="AU262" s="22"/>
      <c r="AV262" s="56"/>
      <c r="AW262" s="24"/>
      <c r="AX262" s="24"/>
      <c r="AY262" s="24"/>
      <c r="AZ262" s="24"/>
      <c r="BA262" s="24"/>
      <c r="BB262" s="37"/>
      <c r="BC262" s="36"/>
      <c r="BD262" s="36"/>
    </row>
    <row r="263" spans="1:91" ht="14.25">
      <c r="A263" s="1" t="str">
        <f>TRIM(H263)&amp;"-"&amp;B263&amp;"-"&amp;I263</f>
        <v>GG020-Robertsson-04</v>
      </c>
      <c r="B263" s="19" t="s">
        <v>273</v>
      </c>
      <c r="C263" s="19" t="s">
        <v>2085</v>
      </c>
      <c r="D263" s="19" t="s">
        <v>265</v>
      </c>
      <c r="E263" s="20" t="s">
        <v>266</v>
      </c>
      <c r="F263" s="20"/>
      <c r="G263" s="103">
        <v>7316</v>
      </c>
      <c r="H263" s="20" t="s">
        <v>114</v>
      </c>
      <c r="I263" s="40" t="s">
        <v>1100</v>
      </c>
      <c r="J263" s="20" t="s">
        <v>1537</v>
      </c>
      <c r="K263" s="127">
        <v>331101</v>
      </c>
      <c r="L263" s="210">
        <v>340701</v>
      </c>
      <c r="M263" s="210">
        <f>(12*(QUOTIENT(L263,10000)-31))+MOD(QUOTIENT(L263,100),100)+MOD(L263,100)-1</f>
        <v>43</v>
      </c>
      <c r="N263" s="1">
        <f>INT(L263/100)+(100*INT((MOD(L263,100)-1)/12))+MOD(MOD(L263,100)-1,12)</f>
        <v>3407</v>
      </c>
      <c r="U263" s="11"/>
      <c r="V263" s="11"/>
      <c r="W263" s="11"/>
      <c r="X263" s="51"/>
      <c r="Y263" s="11"/>
      <c r="Z263" s="11"/>
      <c r="AA263" s="11"/>
      <c r="AU263" s="22"/>
      <c r="AV263" s="56"/>
      <c r="AW263" s="24"/>
      <c r="AX263" s="24"/>
      <c r="AY263" s="24"/>
      <c r="AZ263" s="24"/>
      <c r="BA263" s="24"/>
      <c r="BB263" s="24"/>
      <c r="BC263" s="23"/>
      <c r="BD263" s="11"/>
      <c r="BQ263" s="70"/>
      <c r="BR263" s="11"/>
      <c r="BS263" s="11"/>
      <c r="BT263" s="58"/>
      <c r="BU263" s="11"/>
      <c r="BV263" s="11"/>
      <c r="BW263" s="11"/>
      <c r="BX263" s="11"/>
      <c r="BY263" s="11"/>
      <c r="BZ263" s="11"/>
      <c r="CA263" s="11"/>
      <c r="CB263" s="11"/>
      <c r="CC263" s="11"/>
      <c r="CD263" s="11"/>
      <c r="CE263" s="11"/>
      <c r="CF263" s="58"/>
      <c r="CG263" s="11"/>
      <c r="CH263" s="11"/>
      <c r="CI263" s="11"/>
      <c r="CJ263" s="11"/>
      <c r="CK263" s="11"/>
      <c r="CL263" s="11"/>
      <c r="CM263" s="11"/>
    </row>
    <row r="264" spans="1:89" ht="14.25">
      <c r="A264" s="191" t="str">
        <f>H264</f>
        <v>B37-POLISH</v>
      </c>
      <c r="B264" s="177" t="s">
        <v>679</v>
      </c>
      <c r="C264" s="177" t="s">
        <v>2187</v>
      </c>
      <c r="D264" s="177" t="s">
        <v>680</v>
      </c>
      <c r="E264" s="177" t="s">
        <v>1681</v>
      </c>
      <c r="F264" s="177"/>
      <c r="G264" s="176"/>
      <c r="H264" s="177" t="s">
        <v>1680</v>
      </c>
      <c r="I264" s="177" t="str">
        <f>TEXT(0,"00")</f>
        <v>00</v>
      </c>
      <c r="J264" s="176"/>
      <c r="K264" s="198">
        <v>331101</v>
      </c>
      <c r="L264" s="231">
        <v>370501</v>
      </c>
      <c r="M264" s="210">
        <f>(12*(QUOTIENT(L264,10000)-31))+MOD(QUOTIENT(L264,100),100)+MOD(L264,100)-1</f>
        <v>77</v>
      </c>
      <c r="N264" s="1">
        <f>3100+(100*QUOTIENT(M264-1,12))+MOD(M264-1,12)+1</f>
        <v>3705</v>
      </c>
      <c r="AU264" s="22"/>
      <c r="AV264" s="56"/>
      <c r="AW264" s="24"/>
      <c r="AX264" s="24"/>
      <c r="AY264" s="24"/>
      <c r="AZ264" s="24"/>
      <c r="BA264" s="24"/>
      <c r="BB264" s="24"/>
      <c r="BC264" s="24"/>
      <c r="BD264" s="24"/>
      <c r="BE264" s="24"/>
      <c r="BF264" s="24"/>
      <c r="BG264" s="24"/>
      <c r="BH264" s="56"/>
      <c r="BI264" s="24"/>
      <c r="BJ264" s="24"/>
      <c r="BK264" s="24"/>
      <c r="BL264" s="24"/>
      <c r="BM264" s="24"/>
      <c r="BN264" s="24"/>
      <c r="BO264" s="24"/>
      <c r="BP264" s="24"/>
      <c r="BQ264" s="24"/>
      <c r="BR264" s="24"/>
      <c r="BS264" s="24"/>
      <c r="BT264" s="56"/>
      <c r="BU264" s="24"/>
      <c r="BV264" s="24"/>
      <c r="BW264" s="24"/>
      <c r="BX264" s="24"/>
      <c r="BY264" s="24"/>
      <c r="BZ264" s="24"/>
      <c r="CA264" s="24"/>
      <c r="CB264" s="24"/>
      <c r="CC264" s="24"/>
      <c r="CD264" s="24"/>
      <c r="CE264" s="24"/>
      <c r="CF264" s="56"/>
      <c r="CG264" s="24"/>
      <c r="CH264" s="24"/>
      <c r="CI264" s="24"/>
      <c r="CJ264" s="24"/>
      <c r="CK264" s="23"/>
    </row>
    <row r="265" spans="1:71" ht="14.25">
      <c r="A265" s="1" t="str">
        <f>TRIM(H265)&amp;"-"&amp;B265&amp;"-"&amp;I265</f>
        <v>GG011-Huff-12</v>
      </c>
      <c r="B265" s="19" t="s">
        <v>673</v>
      </c>
      <c r="C265" s="19" t="s">
        <v>2085</v>
      </c>
      <c r="D265" s="19" t="s">
        <v>950</v>
      </c>
      <c r="E265" s="20" t="s">
        <v>2084</v>
      </c>
      <c r="F265" s="20"/>
      <c r="G265" s="103">
        <v>11108</v>
      </c>
      <c r="H265" s="20" t="s">
        <v>105</v>
      </c>
      <c r="I265" s="40" t="s">
        <v>1108</v>
      </c>
      <c r="J265" s="20" t="s">
        <v>2161</v>
      </c>
      <c r="K265" s="127">
        <v>331104</v>
      </c>
      <c r="L265" s="210">
        <v>331104</v>
      </c>
      <c r="M265" s="210">
        <f>(12*(QUOTIENT(L265,10000)-31))+MOD(QUOTIENT(L265,100),100)+MOD(L265,100)-1</f>
        <v>38</v>
      </c>
      <c r="N265" s="1">
        <f>INT(L265/100)+(100*INT((MOD(L265,100)-1)/12))+MOD(MOD(L265,100)-1,12)</f>
        <v>3314</v>
      </c>
      <c r="W265" s="11"/>
      <c r="X265" s="51"/>
      <c r="Y265" s="11"/>
      <c r="Z265" s="11"/>
      <c r="AU265" s="43"/>
      <c r="AV265" s="74"/>
      <c r="AW265" s="43"/>
      <c r="AX265" s="43"/>
      <c r="BQ265" s="70"/>
      <c r="BR265" s="11"/>
      <c r="BS265" s="11"/>
    </row>
    <row r="266" spans="1:48" ht="14.25">
      <c r="A266" s="35" t="str">
        <f>TRIM(H266)&amp;"-"&amp;B266&amp;"-"&amp;I266</f>
        <v>GGP03-Flint-00</v>
      </c>
      <c r="B266" s="19" t="s">
        <v>679</v>
      </c>
      <c r="C266" s="19" t="s">
        <v>2085</v>
      </c>
      <c r="D266" s="19" t="s">
        <v>680</v>
      </c>
      <c r="E266" s="20" t="s">
        <v>1971</v>
      </c>
      <c r="F266" s="20"/>
      <c r="G266" s="103">
        <v>4982</v>
      </c>
      <c r="H266" s="20" t="s">
        <v>2190</v>
      </c>
      <c r="I266" s="39" t="s">
        <v>1875</v>
      </c>
      <c r="K266" s="127">
        <v>331201</v>
      </c>
      <c r="L266" s="210">
        <v>331201</v>
      </c>
      <c r="M266" s="210">
        <f>(12*(QUOTIENT(L266,10000)-31))+MOD(QUOTIENT(L266,100),100)+MOD(L266,100)-1</f>
        <v>36</v>
      </c>
      <c r="N266" s="1">
        <f>INT(L266/100)+(100*INT((MOD(L266,100)-1)/12))+MOD(MOD(L266,100)-1,12)</f>
        <v>3312</v>
      </c>
      <c r="AV266" s="74"/>
    </row>
    <row r="267" spans="1:91" ht="14.25">
      <c r="A267" s="1" t="str">
        <f>TRIM(H267)&amp;"-"&amp;B267&amp;"-"&amp;I267</f>
        <v>GG021-Hughes-09</v>
      </c>
      <c r="B267" s="19" t="s">
        <v>728</v>
      </c>
      <c r="C267" s="19" t="s">
        <v>2085</v>
      </c>
      <c r="D267" s="19" t="s">
        <v>729</v>
      </c>
      <c r="E267" s="20" t="s">
        <v>284</v>
      </c>
      <c r="F267" s="20"/>
      <c r="G267" s="103">
        <v>7002</v>
      </c>
      <c r="H267" s="20" t="s">
        <v>115</v>
      </c>
      <c r="I267" s="40" t="s">
        <v>1105</v>
      </c>
      <c r="J267" s="173" t="s">
        <v>25</v>
      </c>
      <c r="K267" s="127">
        <v>331201</v>
      </c>
      <c r="L267" s="210">
        <v>331201</v>
      </c>
      <c r="M267" s="210">
        <f>(12*(QUOTIENT(L267,10000)-31))+MOD(QUOTIENT(L267,100),100)+MOD(L267,100)-1</f>
        <v>36</v>
      </c>
      <c r="N267" s="1">
        <f>INT(L267/100)+(100*INT((MOD(L267,100)-1)/12))+MOD(MOD(L267,100)-1,12)</f>
        <v>3312</v>
      </c>
      <c r="U267" s="11"/>
      <c r="V267" s="11"/>
      <c r="W267" s="11"/>
      <c r="X267" s="51"/>
      <c r="Y267" s="11"/>
      <c r="Z267" s="11"/>
      <c r="AA267" s="11"/>
      <c r="AV267" s="74"/>
      <c r="BC267" s="11"/>
      <c r="BD267" s="11"/>
      <c r="BQ267" s="70"/>
      <c r="BR267" s="11"/>
      <c r="BS267" s="11"/>
      <c r="BT267" s="58"/>
      <c r="BU267" s="11"/>
      <c r="BV267" s="11"/>
      <c r="BW267" s="11"/>
      <c r="BX267" s="11"/>
      <c r="BY267" s="11"/>
      <c r="BZ267" s="11"/>
      <c r="CA267" s="11"/>
      <c r="CB267" s="11"/>
      <c r="CC267" s="11"/>
      <c r="CD267" s="11"/>
      <c r="CE267" s="11"/>
      <c r="CF267" s="58"/>
      <c r="CG267" s="11"/>
      <c r="CH267" s="11"/>
      <c r="CI267" s="11"/>
      <c r="CJ267" s="11"/>
      <c r="CK267" s="11"/>
      <c r="CL267" s="11"/>
      <c r="CM267" s="11"/>
    </row>
    <row r="268" spans="1:84" ht="14.25">
      <c r="A268" s="11" t="str">
        <f>TRIM(H268)&amp;"-"&amp;B268&amp;"-"&amp;I268</f>
        <v>GG030-Carrico-06</v>
      </c>
      <c r="B268" s="70" t="s">
        <v>812</v>
      </c>
      <c r="C268" s="70" t="s">
        <v>2085</v>
      </c>
      <c r="D268" s="70" t="s">
        <v>813</v>
      </c>
      <c r="E268" s="20" t="s">
        <v>458</v>
      </c>
      <c r="F268" s="20"/>
      <c r="G268" s="103">
        <v>2389</v>
      </c>
      <c r="H268" s="20" t="s">
        <v>124</v>
      </c>
      <c r="I268" s="40" t="s">
        <v>1102</v>
      </c>
      <c r="J268" s="20" t="s">
        <v>1537</v>
      </c>
      <c r="K268" s="127">
        <v>331201</v>
      </c>
      <c r="L268" s="215">
        <v>331201</v>
      </c>
      <c r="M268" s="210">
        <f>(12*(QUOTIENT(L268,10000)-31))+MOD(QUOTIENT(L268,100),100)+MOD(L268,100)-1</f>
        <v>36</v>
      </c>
      <c r="N268" s="1">
        <f>3100+(100*QUOTIENT(M268-1,12))+MOD(M268-1,12)+1</f>
        <v>3312</v>
      </c>
      <c r="U268" s="11"/>
      <c r="V268" s="11"/>
      <c r="W268" s="11"/>
      <c r="X268" s="51"/>
      <c r="Y268" s="11"/>
      <c r="Z268" s="11"/>
      <c r="AA268" s="11"/>
      <c r="AV268" s="74"/>
      <c r="BC268" s="11"/>
      <c r="BD268" s="11"/>
      <c r="BQ268" s="70"/>
      <c r="BR268" s="11"/>
      <c r="BS268" s="11"/>
      <c r="BU268" s="11"/>
      <c r="BV268" s="11"/>
      <c r="BW268" s="11"/>
      <c r="BX268" s="11"/>
      <c r="BY268" s="11"/>
      <c r="BZ268" s="11"/>
      <c r="CA268" s="11"/>
      <c r="CB268" s="11"/>
      <c r="CC268" s="11"/>
      <c r="CD268" s="11"/>
      <c r="CE268" s="11"/>
      <c r="CF268" s="58"/>
    </row>
    <row r="269" spans="1:108" ht="15">
      <c r="A269" s="175" t="str">
        <f>H269&amp;"-"&amp;B269&amp;"-"&amp;I269</f>
        <v>RofP037 (1632XMAS)-Keener-02</v>
      </c>
      <c r="B269" s="177" t="s">
        <v>1366</v>
      </c>
      <c r="C269" s="177" t="s">
        <v>2184</v>
      </c>
      <c r="D269" s="183" t="s">
        <v>1367</v>
      </c>
      <c r="E269" s="183" t="s">
        <v>1828</v>
      </c>
      <c r="F269" s="183"/>
      <c r="G269" s="176"/>
      <c r="H269" s="177" t="s">
        <v>1827</v>
      </c>
      <c r="I269" s="175" t="s">
        <v>1098</v>
      </c>
      <c r="J269" s="176"/>
      <c r="K269" s="223">
        <v>331201</v>
      </c>
      <c r="L269" s="223">
        <v>331201</v>
      </c>
      <c r="M269" s="210">
        <f>(12*(QUOTIENT(L269,10000)-31))+MOD(QUOTIENT(L269,100),100)+MOD(L269,100)-1</f>
        <v>36</v>
      </c>
      <c r="N269" s="1">
        <f>3100+(100*QUOTIENT(M269-1,12))+MOD(M269-1,12)+1</f>
        <v>3312</v>
      </c>
      <c r="AV269" s="74"/>
      <c r="DD269" s="43"/>
    </row>
    <row r="270" spans="1:48" ht="15">
      <c r="A270" s="175" t="str">
        <f>H270&amp;"-"&amp;B270&amp;"-"&amp;I270</f>
        <v>RofP037 (1632XMAS)-Haberberger-15</v>
      </c>
      <c r="B270" s="177" t="s">
        <v>1843</v>
      </c>
      <c r="C270" s="177" t="s">
        <v>2184</v>
      </c>
      <c r="D270" s="183" t="s">
        <v>1844</v>
      </c>
      <c r="E270" s="183" t="s">
        <v>1845</v>
      </c>
      <c r="F270" s="183"/>
      <c r="G270" s="176"/>
      <c r="H270" s="177" t="s">
        <v>1827</v>
      </c>
      <c r="I270" s="175" t="s">
        <v>1111</v>
      </c>
      <c r="J270" s="176"/>
      <c r="K270" s="223">
        <v>331201</v>
      </c>
      <c r="L270" s="223">
        <v>331201</v>
      </c>
      <c r="M270" s="210">
        <f>(12*(QUOTIENT(L270,10000)-31))+MOD(QUOTIENT(L270,100),100)+MOD(L270,100)-1</f>
        <v>36</v>
      </c>
      <c r="N270" s="1">
        <f>3100+(100*QUOTIENT(M270-1,12))+MOD(M270-1,12)+1</f>
        <v>3312</v>
      </c>
      <c r="AV270" s="74"/>
    </row>
    <row r="271" spans="1:109" ht="14.25">
      <c r="A271" s="154" t="str">
        <f>TRIM(H271)&amp;"-"&amp;B271&amp;"-"&amp;I271</f>
        <v>BRF03-Carrico-15</v>
      </c>
      <c r="B271" s="148" t="s">
        <v>812</v>
      </c>
      <c r="C271" s="19" t="s">
        <v>2183</v>
      </c>
      <c r="D271" s="148" t="s">
        <v>813</v>
      </c>
      <c r="E271" s="149" t="s">
        <v>569</v>
      </c>
      <c r="F271" s="157"/>
      <c r="G271" s="150">
        <v>6935</v>
      </c>
      <c r="H271" s="149" t="s">
        <v>2152</v>
      </c>
      <c r="I271" s="151" t="s">
        <v>1111</v>
      </c>
      <c r="J271" s="153" t="s">
        <v>28</v>
      </c>
      <c r="K271">
        <v>331201</v>
      </c>
      <c r="L271" s="212">
        <v>331202</v>
      </c>
      <c r="M271" s="210">
        <f>(12*(QUOTIENT(L271,10000)-31))+MOD(QUOTIENT(L271,100),100)+MOD(L271,100)-1</f>
        <v>37</v>
      </c>
      <c r="N271" s="1">
        <f>3100+(100*QUOTIENT(M271-1,12))+MOD(M271-1,12)+1</f>
        <v>3401</v>
      </c>
      <c r="X271" s="52"/>
      <c r="AJ271" s="52"/>
      <c r="AV271" s="74"/>
      <c r="AW271" s="36"/>
      <c r="BH271" s="52"/>
      <c r="BT271" s="52"/>
      <c r="CF271" s="52"/>
      <c r="CS271" s="122"/>
      <c r="DE271" s="122"/>
    </row>
    <row r="272" spans="1:50" ht="15">
      <c r="A272" s="175" t="str">
        <f>TRIM(H272)&amp;"-"&amp;B272&amp;"-"&amp;I272</f>
        <v>GG079-Cooper-04</v>
      </c>
      <c r="B272" s="175" t="s">
        <v>893</v>
      </c>
      <c r="C272" s="175" t="s">
        <v>2085</v>
      </c>
      <c r="D272" s="175" t="s">
        <v>894</v>
      </c>
      <c r="E272" s="177" t="s">
        <v>1479</v>
      </c>
      <c r="F272" s="175"/>
      <c r="G272" s="175">
        <v>12122</v>
      </c>
      <c r="H272" s="175" t="s">
        <v>1475</v>
      </c>
      <c r="I272" s="175" t="s">
        <v>1100</v>
      </c>
      <c r="J272" s="176"/>
      <c r="K272" s="224">
        <v>331201</v>
      </c>
      <c r="L272" s="224">
        <v>340201</v>
      </c>
      <c r="M272" s="210">
        <f>(12*(QUOTIENT(L272,10000)-31))+MOD(QUOTIENT(L272,100),100)+MOD(L272,100)-1</f>
        <v>38</v>
      </c>
      <c r="N272" s="1">
        <f>3100+(100*QUOTIENT(M272-1,12))+MOD(M272-1,12)+1</f>
        <v>3402</v>
      </c>
      <c r="O272" s="176"/>
      <c r="AV272" s="59"/>
      <c r="AW272" s="24"/>
      <c r="AX272" s="23"/>
    </row>
    <row r="273" spans="1:71" ht="14.25">
      <c r="A273" s="1" t="str">
        <f>TRIM(H273)&amp;"-"&amp;B273&amp;"-"&amp;I273</f>
        <v>GG012-Massey-04</v>
      </c>
      <c r="B273" s="19" t="s">
        <v>1093</v>
      </c>
      <c r="C273" s="19" t="s">
        <v>2085</v>
      </c>
      <c r="D273" s="19" t="s">
        <v>1077</v>
      </c>
      <c r="E273" s="20" t="s">
        <v>2092</v>
      </c>
      <c r="F273" s="20"/>
      <c r="G273" s="103">
        <v>4174</v>
      </c>
      <c r="H273" s="20" t="s">
        <v>106</v>
      </c>
      <c r="I273" s="40" t="s">
        <v>1100</v>
      </c>
      <c r="K273" s="127">
        <v>331201</v>
      </c>
      <c r="L273" s="210">
        <v>340301</v>
      </c>
      <c r="M273" s="210">
        <f>(12*(QUOTIENT(L273,10000)-31))+MOD(QUOTIENT(L273,100),100)+MOD(L273,100)-1</f>
        <v>39</v>
      </c>
      <c r="N273" s="1">
        <f>INT(L273/100)+(100*INT((MOD(L273,100)-1)/12))+MOD(MOD(L273,100)-1,12)</f>
        <v>3403</v>
      </c>
      <c r="U273" s="11"/>
      <c r="V273" s="11"/>
      <c r="W273" s="11"/>
      <c r="X273" s="51"/>
      <c r="Y273" s="11"/>
      <c r="Z273" s="11"/>
      <c r="AA273" s="11"/>
      <c r="AV273" s="59"/>
      <c r="AW273" s="24"/>
      <c r="AX273" s="24"/>
      <c r="AY273" s="23"/>
      <c r="BQ273" s="70"/>
      <c r="BR273" s="11"/>
      <c r="BS273" s="11"/>
    </row>
    <row r="274" spans="1:84" ht="14.25">
      <c r="A274" s="1" t="str">
        <f>TRIM(H274)&amp;"-"&amp;B274&amp;"-"&amp;I274</f>
        <v>GG022-Hughes-07</v>
      </c>
      <c r="B274" s="19" t="s">
        <v>728</v>
      </c>
      <c r="C274" s="19" t="s">
        <v>2085</v>
      </c>
      <c r="D274" s="19" t="s">
        <v>729</v>
      </c>
      <c r="E274" s="20" t="s">
        <v>299</v>
      </c>
      <c r="F274" s="20"/>
      <c r="G274" s="103">
        <v>11735</v>
      </c>
      <c r="H274" s="20" t="s">
        <v>116</v>
      </c>
      <c r="I274" s="40" t="s">
        <v>1103</v>
      </c>
      <c r="J274" s="173" t="s">
        <v>25</v>
      </c>
      <c r="K274" s="127">
        <v>331201</v>
      </c>
      <c r="L274" s="210">
        <v>340301</v>
      </c>
      <c r="M274" s="210">
        <f>(12*(QUOTIENT(L274,10000)-31))+MOD(QUOTIENT(L274,100),100)+MOD(L274,100)-1</f>
        <v>39</v>
      </c>
      <c r="N274" s="1">
        <f>INT(L274/100)+(100*INT((MOD(L274,100)-1)/12))+MOD(MOD(L274,100)-1,12)</f>
        <v>3403</v>
      </c>
      <c r="U274" s="11"/>
      <c r="V274" s="11"/>
      <c r="W274" s="11"/>
      <c r="X274" s="51"/>
      <c r="Y274" s="11"/>
      <c r="Z274" s="11"/>
      <c r="AA274" s="11"/>
      <c r="AV274" s="59"/>
      <c r="AW274" s="24"/>
      <c r="AX274" s="24"/>
      <c r="AY274" s="23"/>
      <c r="BC274" s="11"/>
      <c r="BD274" s="11"/>
      <c r="BQ274" s="70"/>
      <c r="BR274" s="11"/>
      <c r="BS274" s="11"/>
      <c r="BU274" s="11"/>
      <c r="BV274" s="11"/>
      <c r="BW274" s="11"/>
      <c r="BX274" s="11"/>
      <c r="BY274" s="11"/>
      <c r="BZ274" s="11"/>
      <c r="CA274" s="11"/>
      <c r="CB274" s="11"/>
      <c r="CC274" s="11"/>
      <c r="CD274" s="11"/>
      <c r="CE274" s="11"/>
      <c r="CF274" s="58"/>
    </row>
    <row r="275" spans="1:53" ht="15">
      <c r="A275" s="175" t="str">
        <f>TRIM(H275)&amp;"-"&amp;B275&amp;"-"&amp;I275</f>
        <v>GG084-Hasseler-01</v>
      </c>
      <c r="B275" s="175" t="s">
        <v>478</v>
      </c>
      <c r="C275" s="175" t="s">
        <v>2085</v>
      </c>
      <c r="D275" s="175" t="s">
        <v>479</v>
      </c>
      <c r="E275" s="177" t="s">
        <v>1509</v>
      </c>
      <c r="F275" s="175"/>
      <c r="G275" s="175">
        <v>10814</v>
      </c>
      <c r="H275" s="175" t="s">
        <v>1510</v>
      </c>
      <c r="I275" s="175" t="s">
        <v>1097</v>
      </c>
      <c r="J275" s="176"/>
      <c r="K275" s="223">
        <v>331201</v>
      </c>
      <c r="L275" s="223">
        <v>340501</v>
      </c>
      <c r="M275" s="210">
        <f>(12*(QUOTIENT(L275,10000)-31))+MOD(QUOTIENT(L275,100),100)+MOD(L275,100)-1</f>
        <v>41</v>
      </c>
      <c r="N275" s="1">
        <f>3100+(100*QUOTIENT(M275-1,12))+MOD(M275-1,12)+1</f>
        <v>3405</v>
      </c>
      <c r="O275" s="176"/>
      <c r="AV275" s="59"/>
      <c r="AW275" s="24"/>
      <c r="AX275" s="24"/>
      <c r="AY275" s="24"/>
      <c r="AZ275" s="24"/>
      <c r="BA275" s="23"/>
    </row>
    <row r="276" spans="1:56" ht="14.25">
      <c r="A276" s="119" t="s">
        <v>1925</v>
      </c>
      <c r="B276" s="1" t="s">
        <v>875</v>
      </c>
      <c r="C276" s="19" t="s">
        <v>2187</v>
      </c>
      <c r="D276" s="1" t="s">
        <v>876</v>
      </c>
      <c r="E276" s="2" t="s">
        <v>877</v>
      </c>
      <c r="F276" s="20" t="s">
        <v>2154</v>
      </c>
      <c r="G276" s="101">
        <v>261948</v>
      </c>
      <c r="H276" s="2" t="str">
        <f>A276</f>
        <v>B34-BALTIC</v>
      </c>
      <c r="I276" s="40" t="s">
        <v>1875</v>
      </c>
      <c r="K276" s="127">
        <v>331201</v>
      </c>
      <c r="L276" s="210">
        <v>340601</v>
      </c>
      <c r="M276" s="210">
        <f>(12*(QUOTIENT(L276,10000)-31))+MOD(QUOTIENT(L276,100),100)+MOD(L276,100)-1</f>
        <v>42</v>
      </c>
      <c r="N276" s="1">
        <f>3100+(100*QUOTIENT(M276-1,12))+MOD(M276-1,12)+1</f>
        <v>3406</v>
      </c>
      <c r="AU276" s="11"/>
      <c r="AV276" s="60"/>
      <c r="AW276" s="8"/>
      <c r="AX276" s="8"/>
      <c r="AY276" s="8"/>
      <c r="AZ276" s="8"/>
      <c r="BA276" s="8"/>
      <c r="BB276" s="71"/>
      <c r="BC276" s="11"/>
      <c r="BD276" s="11"/>
    </row>
    <row r="277" spans="1:71" ht="14.25">
      <c r="A277" s="1" t="str">
        <f aca="true" t="shared" si="15" ref="A277:A295">TRIM(H277)&amp;"-"&amp;B277&amp;"-"&amp;I277</f>
        <v>GG015-Offord-07</v>
      </c>
      <c r="B277" s="19" t="s">
        <v>709</v>
      </c>
      <c r="C277" s="19" t="s">
        <v>2085</v>
      </c>
      <c r="D277" s="19" t="s">
        <v>710</v>
      </c>
      <c r="E277" s="20" t="s">
        <v>80</v>
      </c>
      <c r="F277" s="20"/>
      <c r="G277" s="103">
        <v>8751</v>
      </c>
      <c r="H277" s="20" t="s">
        <v>109</v>
      </c>
      <c r="I277" s="40" t="s">
        <v>1103</v>
      </c>
      <c r="K277" s="127">
        <v>331201</v>
      </c>
      <c r="L277" s="210">
        <v>340701</v>
      </c>
      <c r="M277" s="210">
        <f>(12*(QUOTIENT(L277,10000)-31))+MOD(QUOTIENT(L277,100),100)+MOD(L277,100)-1</f>
        <v>43</v>
      </c>
      <c r="N277" s="1">
        <f>INT(L277/100)+(100*INT((MOD(L277,100)-1)/12))+MOD(MOD(L277,100)-1,12)</f>
        <v>3407</v>
      </c>
      <c r="U277" s="11"/>
      <c r="V277" s="11"/>
      <c r="W277" s="11"/>
      <c r="X277" s="51"/>
      <c r="Y277" s="11"/>
      <c r="Z277" s="11"/>
      <c r="AA277" s="11"/>
      <c r="AV277" s="59"/>
      <c r="AW277" s="24"/>
      <c r="AX277" s="24"/>
      <c r="AY277" s="24"/>
      <c r="AZ277" s="24"/>
      <c r="BA277" s="24"/>
      <c r="BB277" s="24"/>
      <c r="BC277" s="23"/>
      <c r="BD277" s="11"/>
      <c r="BQ277" s="70"/>
      <c r="BR277" s="11"/>
      <c r="BS277" s="11"/>
    </row>
    <row r="278" spans="1:71" ht="14.25">
      <c r="A278" s="1" t="str">
        <f t="shared" si="15"/>
        <v>GG013-DeMarce-04</v>
      </c>
      <c r="B278" s="19" t="s">
        <v>718</v>
      </c>
      <c r="C278" s="19" t="s">
        <v>2085</v>
      </c>
      <c r="D278" s="19" t="s">
        <v>719</v>
      </c>
      <c r="E278" s="20" t="s">
        <v>2113</v>
      </c>
      <c r="F278" s="20"/>
      <c r="G278" s="103">
        <v>5304</v>
      </c>
      <c r="H278" s="20" t="s">
        <v>107</v>
      </c>
      <c r="I278" s="40" t="s">
        <v>1100</v>
      </c>
      <c r="J278" s="20" t="s">
        <v>1536</v>
      </c>
      <c r="K278" s="127">
        <v>331201</v>
      </c>
      <c r="L278" s="210">
        <v>341001</v>
      </c>
      <c r="M278" s="210">
        <f>(12*(QUOTIENT(L278,10000)-31))+MOD(QUOTIENT(L278,100),100)+MOD(L278,100)-1</f>
        <v>46</v>
      </c>
      <c r="N278" s="1">
        <f>INT(L278/100)+(100*INT((MOD(L278,100)-1)/12))+MOD(MOD(L278,100)-1,12)</f>
        <v>3410</v>
      </c>
      <c r="U278" s="11"/>
      <c r="V278" s="11"/>
      <c r="W278" s="11"/>
      <c r="X278" s="51"/>
      <c r="Y278" s="11"/>
      <c r="Z278" s="11"/>
      <c r="AA278" s="11"/>
      <c r="AV278" s="59"/>
      <c r="AW278" s="24"/>
      <c r="AX278" s="24"/>
      <c r="AY278" s="24"/>
      <c r="AZ278" s="24"/>
      <c r="BA278" s="24"/>
      <c r="BB278" s="24"/>
      <c r="BC278" s="24"/>
      <c r="BD278" s="24"/>
      <c r="BE278" s="24"/>
      <c r="BF278" s="23"/>
      <c r="BQ278" s="70"/>
      <c r="BR278" s="11"/>
      <c r="BS278" s="11"/>
    </row>
    <row r="279" spans="1:67" ht="14.25">
      <c r="A279" s="1" t="str">
        <f t="shared" si="15"/>
        <v>GG018-Badillo-3</v>
      </c>
      <c r="B279" s="19" t="s">
        <v>210</v>
      </c>
      <c r="C279" s="19" t="s">
        <v>2085</v>
      </c>
      <c r="D279" s="19" t="s">
        <v>209</v>
      </c>
      <c r="E279" s="20" t="s">
        <v>203</v>
      </c>
      <c r="F279" s="20"/>
      <c r="G279" s="101">
        <v>6004</v>
      </c>
      <c r="H279" s="20" t="s">
        <v>112</v>
      </c>
      <c r="I279" s="40" t="s">
        <v>213</v>
      </c>
      <c r="K279" s="127">
        <v>331201</v>
      </c>
      <c r="L279" s="210">
        <v>350701</v>
      </c>
      <c r="M279" s="210">
        <f>(12*(QUOTIENT(L279,10000)-31))+MOD(QUOTIENT(L279,100),100)+MOD(L279,100)-1</f>
        <v>55</v>
      </c>
      <c r="N279" s="1">
        <f>INT(L279/100)+(100*INT((MOD(L279,100)-1)/12))+MOD(MOD(L279,100)-1,12)</f>
        <v>3507</v>
      </c>
      <c r="P279" s="70"/>
      <c r="Q279" s="11"/>
      <c r="AV279" s="59"/>
      <c r="AW279" s="24"/>
      <c r="AX279" s="24"/>
      <c r="AY279" s="24"/>
      <c r="AZ279" s="24"/>
      <c r="BA279" s="24"/>
      <c r="BB279" s="24"/>
      <c r="BC279" s="24"/>
      <c r="BD279" s="24"/>
      <c r="BE279" s="24"/>
      <c r="BF279" s="24"/>
      <c r="BG279" s="24"/>
      <c r="BH279" s="56"/>
      <c r="BI279" s="24"/>
      <c r="BJ279" s="24"/>
      <c r="BK279" s="24"/>
      <c r="BL279" s="24"/>
      <c r="BM279" s="24"/>
      <c r="BN279" s="24"/>
      <c r="BO279" s="23"/>
    </row>
    <row r="280" spans="1:71" ht="14.25">
      <c r="A280" s="1" t="str">
        <f t="shared" si="15"/>
        <v>GG013-Boatright-12</v>
      </c>
      <c r="B280" s="19" t="s">
        <v>752</v>
      </c>
      <c r="C280" s="19" t="s">
        <v>2085</v>
      </c>
      <c r="D280" s="19" t="s">
        <v>753</v>
      </c>
      <c r="E280" s="20" t="s">
        <v>2126</v>
      </c>
      <c r="F280" s="20"/>
      <c r="G280" s="103">
        <v>887</v>
      </c>
      <c r="H280" s="20" t="s">
        <v>107</v>
      </c>
      <c r="I280" s="40" t="s">
        <v>1108</v>
      </c>
      <c r="J280" s="20" t="s">
        <v>1536</v>
      </c>
      <c r="K280" s="127">
        <v>331202</v>
      </c>
      <c r="L280" s="210">
        <v>331202</v>
      </c>
      <c r="M280" s="210">
        <f>(12*(QUOTIENT(L280,10000)-31))+MOD(QUOTIENT(L280,100),100)+MOD(L280,100)-1</f>
        <v>37</v>
      </c>
      <c r="N280" s="1">
        <f>INT(L280/100)+(100*INT((MOD(L280,100)-1)/12))+MOD(MOD(L280,100)-1,12)</f>
        <v>3313</v>
      </c>
      <c r="U280" s="11"/>
      <c r="V280" s="11"/>
      <c r="W280" s="11"/>
      <c r="X280" s="51"/>
      <c r="Y280" s="11"/>
      <c r="Z280" s="11"/>
      <c r="AA280" s="11"/>
      <c r="AV280" s="74"/>
      <c r="AW280" s="43"/>
      <c r="BQ280" s="70"/>
      <c r="BR280" s="11"/>
      <c r="BS280" s="11"/>
    </row>
    <row r="281" spans="1:50" ht="14.25">
      <c r="A281" s="35" t="str">
        <f t="shared" si="15"/>
        <v>GGP02-Flint-00</v>
      </c>
      <c r="B281" s="1" t="s">
        <v>878</v>
      </c>
      <c r="C281" s="19" t="s">
        <v>2085</v>
      </c>
      <c r="D281" s="1" t="s">
        <v>879</v>
      </c>
      <c r="E281" s="2" t="s">
        <v>880</v>
      </c>
      <c r="G281" s="101">
        <v>4086</v>
      </c>
      <c r="H281" s="3" t="s">
        <v>2189</v>
      </c>
      <c r="I281" s="39" t="s">
        <v>1875</v>
      </c>
      <c r="K281" s="127">
        <v>331203</v>
      </c>
      <c r="L281" s="210">
        <v>331203</v>
      </c>
      <c r="M281" s="210">
        <f>(12*(QUOTIENT(L281,10000)-31))+MOD(QUOTIENT(L281,100),100)+MOD(L281,100)-1</f>
        <v>38</v>
      </c>
      <c r="N281" s="1">
        <f>3100+(100*QUOTIENT(M281-1,12))+MOD(M281-1,12)+1</f>
        <v>3402</v>
      </c>
      <c r="AV281" s="77"/>
      <c r="AW281" s="78"/>
      <c r="AX281" s="78"/>
    </row>
    <row r="282" spans="1:50" ht="14.25">
      <c r="A282" s="1" t="str">
        <f t="shared" si="15"/>
        <v>GG005-Mackey-02</v>
      </c>
      <c r="B282" s="1" t="s">
        <v>881</v>
      </c>
      <c r="C282" s="19" t="s">
        <v>2085</v>
      </c>
      <c r="D282" s="1" t="s">
        <v>882</v>
      </c>
      <c r="E282" s="2" t="s">
        <v>883</v>
      </c>
      <c r="G282" s="101">
        <v>3465</v>
      </c>
      <c r="H282" s="2" t="s">
        <v>99</v>
      </c>
      <c r="I282" s="40" t="s">
        <v>1098</v>
      </c>
      <c r="K282" s="127">
        <v>331203</v>
      </c>
      <c r="L282" s="210">
        <v>331203</v>
      </c>
      <c r="M282" s="210">
        <f>(12*(QUOTIENT(L282,10000)-31))+MOD(QUOTIENT(L282,100),100)+MOD(L282,100)-1</f>
        <v>38</v>
      </c>
      <c r="N282" s="1">
        <f>3100+(100*QUOTIENT(M282-1,12))+MOD(M282-1,12)+1</f>
        <v>3402</v>
      </c>
      <c r="AV282" s="77"/>
      <c r="AW282" s="78"/>
      <c r="AX282" s="78"/>
    </row>
    <row r="283" spans="1:71" ht="14.25">
      <c r="A283" s="1" t="str">
        <f t="shared" si="15"/>
        <v>GG015-Carrico-10</v>
      </c>
      <c r="B283" s="19" t="s">
        <v>812</v>
      </c>
      <c r="C283" s="19" t="s">
        <v>2085</v>
      </c>
      <c r="D283" s="19" t="s">
        <v>813</v>
      </c>
      <c r="E283" s="20" t="s">
        <v>83</v>
      </c>
      <c r="F283" s="20"/>
      <c r="G283" s="103">
        <v>12495</v>
      </c>
      <c r="H283" s="20" t="s">
        <v>109</v>
      </c>
      <c r="I283" s="40" t="s">
        <v>1106</v>
      </c>
      <c r="J283" s="20" t="s">
        <v>1535</v>
      </c>
      <c r="K283" s="127">
        <v>340101</v>
      </c>
      <c r="L283" s="210">
        <v>340101</v>
      </c>
      <c r="M283" s="210">
        <f>(12*(QUOTIENT(L283,10000)-31))+MOD(QUOTIENT(L283,100),100)+MOD(L283,100)-1</f>
        <v>37</v>
      </c>
      <c r="N283" s="1">
        <f>INT(L283/100)+(100*INT((MOD(L283,100)-1)/12))+MOD(MOD(L283,100)-1,12)</f>
        <v>3401</v>
      </c>
      <c r="U283" s="11"/>
      <c r="V283" s="11"/>
      <c r="W283" s="11"/>
      <c r="X283" s="51"/>
      <c r="Y283" s="11"/>
      <c r="Z283" s="11"/>
      <c r="AA283" s="11"/>
      <c r="AW283" s="43"/>
      <c r="BC283" s="11"/>
      <c r="BD283" s="11"/>
      <c r="BQ283" s="70"/>
      <c r="BR283" s="11"/>
      <c r="BS283" s="11"/>
    </row>
    <row r="284" spans="1:84" ht="14.25">
      <c r="A284" s="11" t="str">
        <f t="shared" si="15"/>
        <v>GG031-Toro-08</v>
      </c>
      <c r="B284" s="70" t="s">
        <v>849</v>
      </c>
      <c r="C284" s="70" t="s">
        <v>2085</v>
      </c>
      <c r="D284" s="70" t="s">
        <v>474</v>
      </c>
      <c r="E284" s="20" t="s">
        <v>475</v>
      </c>
      <c r="F284" s="20"/>
      <c r="G284" s="103">
        <v>10117</v>
      </c>
      <c r="H284" s="20" t="s">
        <v>125</v>
      </c>
      <c r="I284" s="40" t="s">
        <v>1104</v>
      </c>
      <c r="J284" s="20" t="s">
        <v>28</v>
      </c>
      <c r="K284" s="127">
        <v>340101</v>
      </c>
      <c r="L284" s="215">
        <v>340101</v>
      </c>
      <c r="M284" s="210">
        <f>(12*(QUOTIENT(L284,10000)-31))+MOD(QUOTIENT(L284,100),100)+MOD(L284,100)-1</f>
        <v>37</v>
      </c>
      <c r="N284" s="1">
        <f>3100+(100*QUOTIENT(M284-1,12))+MOD(M284-1,12)+1</f>
        <v>3401</v>
      </c>
      <c r="U284" s="11"/>
      <c r="V284" s="11"/>
      <c r="W284" s="11"/>
      <c r="X284" s="51"/>
      <c r="Y284" s="11"/>
      <c r="Z284" s="11"/>
      <c r="AA284" s="11"/>
      <c r="AW284" s="266"/>
      <c r="BC284" s="11"/>
      <c r="BD284" s="11"/>
      <c r="BQ284" s="70"/>
      <c r="BR284" s="11"/>
      <c r="BS284" s="11"/>
      <c r="BU284" s="11"/>
      <c r="BV284" s="11"/>
      <c r="BW284" s="11"/>
      <c r="BX284" s="11"/>
      <c r="BY284" s="11"/>
      <c r="BZ284" s="11"/>
      <c r="CA284" s="11"/>
      <c r="CB284" s="11"/>
      <c r="CC284" s="11"/>
      <c r="CD284" s="11"/>
      <c r="CE284" s="11"/>
      <c r="CF284" s="58"/>
    </row>
    <row r="285" spans="1:60" ht="14.25">
      <c r="A285" s="1" t="str">
        <f t="shared" si="15"/>
        <v>GG007-Howard-04</v>
      </c>
      <c r="B285" s="1" t="s">
        <v>898</v>
      </c>
      <c r="C285" s="19" t="s">
        <v>2085</v>
      </c>
      <c r="D285" s="1" t="s">
        <v>899</v>
      </c>
      <c r="E285" s="2" t="s">
        <v>900</v>
      </c>
      <c r="G285" s="101">
        <v>6267</v>
      </c>
      <c r="H285" s="2" t="s">
        <v>102</v>
      </c>
      <c r="I285" s="40" t="s">
        <v>1100</v>
      </c>
      <c r="J285" s="20" t="s">
        <v>2192</v>
      </c>
      <c r="K285" s="127">
        <v>340101</v>
      </c>
      <c r="L285" s="210">
        <v>340112</v>
      </c>
      <c r="M285" s="210">
        <f>(12*(QUOTIENT(L285,10000)-31))+MOD(QUOTIENT(L285,100),100)+MOD(L285,100)-1</f>
        <v>48</v>
      </c>
      <c r="N285" s="1">
        <f>3100+(100*QUOTIENT(M285-1,12))+MOD(M285-1,12)+1</f>
        <v>3412</v>
      </c>
      <c r="AW285" s="7" t="s">
        <v>901</v>
      </c>
      <c r="AX285" s="12"/>
      <c r="AY285" s="12"/>
      <c r="AZ285" s="12"/>
      <c r="BA285" s="12"/>
      <c r="BB285" s="12"/>
      <c r="BC285" s="12"/>
      <c r="BD285" s="12"/>
      <c r="BE285" s="12"/>
      <c r="BF285" s="12"/>
      <c r="BG285" s="12"/>
      <c r="BH285" s="65"/>
    </row>
    <row r="286" spans="1:71" ht="14.25">
      <c r="A286" s="1" t="str">
        <f t="shared" si="15"/>
        <v>GG016-Carrico-09</v>
      </c>
      <c r="B286" s="19" t="s">
        <v>812</v>
      </c>
      <c r="C286" s="19" t="s">
        <v>2085</v>
      </c>
      <c r="D286" s="19" t="s">
        <v>813</v>
      </c>
      <c r="E286" s="20" t="s">
        <v>148</v>
      </c>
      <c r="F286" s="20"/>
      <c r="G286" s="103">
        <v>15748</v>
      </c>
      <c r="H286" s="20" t="s">
        <v>110</v>
      </c>
      <c r="I286" s="40" t="s">
        <v>1105</v>
      </c>
      <c r="J286" s="20" t="s">
        <v>1535</v>
      </c>
      <c r="K286" s="127">
        <v>340101</v>
      </c>
      <c r="L286" s="210">
        <v>340201</v>
      </c>
      <c r="M286" s="210">
        <f>(12*(QUOTIENT(L286,10000)-31))+MOD(QUOTIENT(L286,100),100)+MOD(L286,100)-1</f>
        <v>38</v>
      </c>
      <c r="N286" s="1">
        <f>INT(L286/100)+(100*INT((MOD(L286,100)-1)/12))+MOD(MOD(L286,100)-1,12)</f>
        <v>3402</v>
      </c>
      <c r="U286" s="11"/>
      <c r="V286" s="11"/>
      <c r="W286" s="11"/>
      <c r="X286" s="51"/>
      <c r="Y286" s="11"/>
      <c r="Z286" s="11"/>
      <c r="AA286" s="11"/>
      <c r="AW286" s="22"/>
      <c r="BC286" s="11"/>
      <c r="BD286" s="11"/>
      <c r="BQ286" s="70"/>
      <c r="BR286" s="11"/>
      <c r="BS286" s="11"/>
    </row>
    <row r="287" spans="1:109" s="139" customFormat="1" ht="14.25">
      <c r="A287" s="146" t="str">
        <f t="shared" si="15"/>
        <v>GG033-Sakalucks-06</v>
      </c>
      <c r="B287" s="139" t="s">
        <v>149</v>
      </c>
      <c r="C287" s="139" t="s">
        <v>2085</v>
      </c>
      <c r="D287" s="139" t="s">
        <v>93</v>
      </c>
      <c r="E287" s="140" t="s">
        <v>500</v>
      </c>
      <c r="F287" s="140"/>
      <c r="G287" s="141">
        <v>5761</v>
      </c>
      <c r="H287" s="140" t="s">
        <v>127</v>
      </c>
      <c r="I287" s="142" t="s">
        <v>1102</v>
      </c>
      <c r="J287" s="140" t="s">
        <v>26</v>
      </c>
      <c r="K287" s="143">
        <v>340101</v>
      </c>
      <c r="L287" s="219">
        <v>340201</v>
      </c>
      <c r="M287" s="210">
        <f>(12*(QUOTIENT(L287,10000)-31))+MOD(QUOTIENT(L287,100),100)+MOD(L287,100)-1</f>
        <v>38</v>
      </c>
      <c r="N287" s="1">
        <f>3100+(100*QUOTIENT(M287-1,12))+MOD(M287-1,12)+1</f>
        <v>3402</v>
      </c>
      <c r="X287" s="144"/>
      <c r="AJ287" s="144"/>
      <c r="AV287" s="144"/>
      <c r="AW287" s="22"/>
      <c r="AX287" s="23"/>
      <c r="BH287" s="144"/>
      <c r="BI287" s="146"/>
      <c r="BJ287" s="146"/>
      <c r="BK287" s="146"/>
      <c r="BL287" s="146"/>
      <c r="BM287" s="146"/>
      <c r="BN287" s="146"/>
      <c r="BO287" s="146"/>
      <c r="BP287" s="146"/>
      <c r="BQ287" s="146"/>
      <c r="BR287" s="146"/>
      <c r="BS287" s="146"/>
      <c r="BT287" s="147"/>
      <c r="CF287" s="144"/>
      <c r="CS287" s="145"/>
      <c r="DE287" s="145"/>
    </row>
    <row r="288" spans="1:51" ht="14.25">
      <c r="A288" s="1" t="str">
        <f t="shared" si="15"/>
        <v>GG006-Robison-05</v>
      </c>
      <c r="B288" s="1" t="s">
        <v>884</v>
      </c>
      <c r="C288" s="19" t="s">
        <v>2085</v>
      </c>
      <c r="D288" s="1" t="s">
        <v>885</v>
      </c>
      <c r="E288" s="15" t="s">
        <v>886</v>
      </c>
      <c r="F288" s="15"/>
      <c r="G288" s="104">
        <v>12900</v>
      </c>
      <c r="H288" s="2" t="s">
        <v>100</v>
      </c>
      <c r="I288" s="40" t="s">
        <v>1101</v>
      </c>
      <c r="K288" s="127">
        <v>340101</v>
      </c>
      <c r="L288" s="210">
        <v>340301</v>
      </c>
      <c r="M288" s="210">
        <f>(12*(QUOTIENT(L288,10000)-31))+MOD(QUOTIENT(L288,100),100)+MOD(L288,100)-1</f>
        <v>39</v>
      </c>
      <c r="N288" s="1">
        <f>3100+(100*QUOTIENT(M288-1,12))+MOD(M288-1,12)+1</f>
        <v>3403</v>
      </c>
      <c r="AV288" s="58"/>
      <c r="AW288" s="25" t="s">
        <v>717</v>
      </c>
      <c r="AX288" s="8"/>
      <c r="AY288" s="26" t="s">
        <v>717</v>
      </c>
    </row>
    <row r="289" spans="1:84" ht="14.25">
      <c r="A289" s="1" t="str">
        <f t="shared" si="15"/>
        <v>GG023-Sakalucks-04</v>
      </c>
      <c r="B289" s="19" t="s">
        <v>149</v>
      </c>
      <c r="C289" s="19" t="s">
        <v>2085</v>
      </c>
      <c r="D289" s="19" t="s">
        <v>93</v>
      </c>
      <c r="E289" s="20" t="s">
        <v>313</v>
      </c>
      <c r="F289" s="20"/>
      <c r="G289" s="103">
        <v>6435</v>
      </c>
      <c r="H289" s="20" t="s">
        <v>117</v>
      </c>
      <c r="I289" s="40" t="s">
        <v>1100</v>
      </c>
      <c r="J289" s="20" t="s">
        <v>26</v>
      </c>
      <c r="K289" s="127">
        <v>340101</v>
      </c>
      <c r="L289" s="210">
        <v>340301</v>
      </c>
      <c r="M289" s="210">
        <f>(12*(QUOTIENT(L289,10000)-31))+MOD(QUOTIENT(L289,100),100)+MOD(L289,100)-1</f>
        <v>39</v>
      </c>
      <c r="N289" s="11">
        <f>INT(L289/100)+(100*INT((MOD(L289,100)-1)/12))+MOD(MOD(L289,100)-1,12)</f>
        <v>3403</v>
      </c>
      <c r="U289" s="11"/>
      <c r="V289" s="11"/>
      <c r="W289" s="11"/>
      <c r="X289" s="51"/>
      <c r="Y289" s="11"/>
      <c r="Z289" s="11"/>
      <c r="AA289" s="11"/>
      <c r="AV289" s="58"/>
      <c r="AW289" s="22"/>
      <c r="AX289" s="24"/>
      <c r="AY289" s="23"/>
      <c r="BC289" s="11"/>
      <c r="BD289" s="11"/>
      <c r="BQ289" s="70"/>
      <c r="BR289" s="11"/>
      <c r="BS289" s="11"/>
      <c r="BU289" s="11"/>
      <c r="BV289" s="11"/>
      <c r="BW289" s="11"/>
      <c r="BX289" s="11"/>
      <c r="BY289" s="11"/>
      <c r="BZ289" s="11"/>
      <c r="CA289" s="11"/>
      <c r="CB289" s="11"/>
      <c r="CC289" s="11"/>
      <c r="CD289" s="11"/>
      <c r="CE289" s="11"/>
      <c r="CF289" s="58"/>
    </row>
    <row r="290" spans="1:51" ht="14.25">
      <c r="A290" s="11" t="str">
        <f t="shared" si="15"/>
        <v>GG032-Offord-03</v>
      </c>
      <c r="B290" s="70" t="s">
        <v>709</v>
      </c>
      <c r="C290" s="70" t="s">
        <v>2085</v>
      </c>
      <c r="D290" s="70" t="s">
        <v>710</v>
      </c>
      <c r="E290" s="20" t="s">
        <v>481</v>
      </c>
      <c r="F290" s="20"/>
      <c r="G290" s="101">
        <v>8231</v>
      </c>
      <c r="H290" s="20" t="s">
        <v>126</v>
      </c>
      <c r="I290" s="40" t="s">
        <v>1099</v>
      </c>
      <c r="K290" s="127">
        <v>340101</v>
      </c>
      <c r="L290" s="215">
        <v>340301</v>
      </c>
      <c r="M290" s="210">
        <f>(12*(QUOTIENT(L290,10000)-31))+MOD(QUOTIENT(L290,100),100)+MOD(L290,100)-1</f>
        <v>39</v>
      </c>
      <c r="N290" s="1">
        <f>3100+(100*QUOTIENT(M290-1,12))+MOD(M290-1,12)+1</f>
        <v>3403</v>
      </c>
      <c r="AW290" s="22"/>
      <c r="AX290" s="264"/>
      <c r="AY290" s="23"/>
    </row>
    <row r="291" spans="1:51" ht="15">
      <c r="A291" s="175" t="str">
        <f t="shared" si="15"/>
        <v>GG069-Gábor-04</v>
      </c>
      <c r="B291" s="175" t="s">
        <v>1399</v>
      </c>
      <c r="C291" s="175" t="s">
        <v>2085</v>
      </c>
      <c r="D291" s="175" t="s">
        <v>1400</v>
      </c>
      <c r="E291" s="177" t="s">
        <v>1401</v>
      </c>
      <c r="F291" s="175"/>
      <c r="G291" s="175">
        <v>7480</v>
      </c>
      <c r="H291" s="175" t="s">
        <v>1395</v>
      </c>
      <c r="I291" s="175" t="s">
        <v>1100</v>
      </c>
      <c r="J291" s="176"/>
      <c r="K291" s="224">
        <v>340101</v>
      </c>
      <c r="L291" s="224">
        <v>340301</v>
      </c>
      <c r="M291" s="210">
        <f>(12*(QUOTIENT(L291,10000)-31))+MOD(QUOTIENT(L291,100),100)+MOD(L291,100)-1</f>
        <v>39</v>
      </c>
      <c r="N291" s="1">
        <f>3100+(100*QUOTIENT(M291-1,12))+MOD(M291-1,12)+1</f>
        <v>3403</v>
      </c>
      <c r="O291" s="176"/>
      <c r="AW291" s="22"/>
      <c r="AX291" s="24"/>
      <c r="AY291" s="23"/>
    </row>
    <row r="292" spans="1:84" ht="14.25">
      <c r="A292" s="11" t="str">
        <f t="shared" si="15"/>
        <v>GG031-Cooper-02</v>
      </c>
      <c r="B292" s="70" t="s">
        <v>893</v>
      </c>
      <c r="C292" s="70" t="s">
        <v>2085</v>
      </c>
      <c r="D292" s="70" t="s">
        <v>894</v>
      </c>
      <c r="E292" s="20" t="s">
        <v>466</v>
      </c>
      <c r="F292" s="20"/>
      <c r="G292" s="103">
        <v>2534</v>
      </c>
      <c r="H292" s="20" t="s">
        <v>125</v>
      </c>
      <c r="I292" s="40" t="s">
        <v>1098</v>
      </c>
      <c r="K292" s="127">
        <v>340101</v>
      </c>
      <c r="L292" s="215">
        <v>340401</v>
      </c>
      <c r="M292" s="210">
        <f>(12*(QUOTIENT(L292,10000)-31))+MOD(QUOTIENT(L292,100),100)+MOD(L292,100)-1</f>
        <v>40</v>
      </c>
      <c r="N292" s="1">
        <f>3100+(100*QUOTIENT(M292-1,12))+MOD(M292-1,12)+1</f>
        <v>3404</v>
      </c>
      <c r="U292" s="11"/>
      <c r="V292" s="11"/>
      <c r="W292" s="11"/>
      <c r="X292" s="51"/>
      <c r="Y292" s="11"/>
      <c r="Z292" s="11"/>
      <c r="AA292" s="11"/>
      <c r="AW292" s="22"/>
      <c r="AX292" s="24"/>
      <c r="AY292" s="24"/>
      <c r="AZ292" s="23"/>
      <c r="BC292" s="11"/>
      <c r="BD292" s="11"/>
      <c r="BQ292" s="70"/>
      <c r="BR292" s="11"/>
      <c r="BS292" s="11"/>
      <c r="BU292" s="11"/>
      <c r="BV292" s="11"/>
      <c r="BW292" s="11"/>
      <c r="BX292" s="11"/>
      <c r="BY292" s="11"/>
      <c r="BZ292" s="11"/>
      <c r="CA292" s="11"/>
      <c r="CB292" s="11"/>
      <c r="CC292" s="11"/>
      <c r="CD292" s="11"/>
      <c r="CE292" s="11"/>
      <c r="CF292" s="58"/>
    </row>
    <row r="293" spans="1:53" ht="15">
      <c r="A293" s="175" t="str">
        <f t="shared" si="15"/>
        <v>GG062-Lorance-02</v>
      </c>
      <c r="B293" s="175" t="s">
        <v>1273</v>
      </c>
      <c r="C293" s="175" t="s">
        <v>2085</v>
      </c>
      <c r="D293" s="175" t="s">
        <v>1274</v>
      </c>
      <c r="E293" s="177" t="s">
        <v>1311</v>
      </c>
      <c r="F293" s="175"/>
      <c r="G293" s="175">
        <v>12368</v>
      </c>
      <c r="H293" s="175" t="s">
        <v>1310</v>
      </c>
      <c r="I293" s="175" t="s">
        <v>1098</v>
      </c>
      <c r="J293" s="176"/>
      <c r="K293" s="224">
        <v>340101</v>
      </c>
      <c r="L293" s="224">
        <v>340501</v>
      </c>
      <c r="M293" s="210">
        <f>(12*(QUOTIENT(L293,10000)-31))+MOD(QUOTIENT(L293,100),100)+MOD(L293,100)-1</f>
        <v>41</v>
      </c>
      <c r="N293" s="1">
        <f>3100+(100*QUOTIENT(M293-1,12))+MOD(M293-1,12)+1</f>
        <v>3405</v>
      </c>
      <c r="O293" s="178" t="s">
        <v>1312</v>
      </c>
      <c r="AW293" s="22"/>
      <c r="AX293" s="24"/>
      <c r="AY293" s="24"/>
      <c r="AZ293" s="24"/>
      <c r="BA293" s="23"/>
    </row>
    <row r="294" spans="1:54" ht="14.25">
      <c r="A294" s="1" t="str">
        <f t="shared" si="15"/>
        <v>GG004-DeMarce-02</v>
      </c>
      <c r="B294" s="1" t="s">
        <v>887</v>
      </c>
      <c r="C294" s="19" t="s">
        <v>2085</v>
      </c>
      <c r="D294" s="1" t="s">
        <v>888</v>
      </c>
      <c r="E294" s="2" t="s">
        <v>889</v>
      </c>
      <c r="G294" s="101">
        <v>3289</v>
      </c>
      <c r="H294" s="2" t="s">
        <v>98</v>
      </c>
      <c r="I294" s="40" t="s">
        <v>1098</v>
      </c>
      <c r="J294" s="20" t="s">
        <v>2191</v>
      </c>
      <c r="K294" s="127">
        <v>340101</v>
      </c>
      <c r="L294" s="210">
        <v>340601</v>
      </c>
      <c r="M294" s="210">
        <f>(12*(QUOTIENT(L294,10000)-31))+MOD(QUOTIENT(L294,100),100)+MOD(L294,100)-1</f>
        <v>42</v>
      </c>
      <c r="N294" s="1">
        <f>3100+(100*QUOTIENT(M294-1,12))+MOD(M294-1,12)+1</f>
        <v>3406</v>
      </c>
      <c r="AW294" s="7"/>
      <c r="AX294" s="8"/>
      <c r="AY294" s="8"/>
      <c r="AZ294" s="8"/>
      <c r="BA294" s="8"/>
      <c r="BB294" s="9"/>
    </row>
    <row r="295" spans="1:56" ht="14.25">
      <c r="A295" s="1" t="str">
        <f t="shared" si="15"/>
        <v>GG010-Offord-12</v>
      </c>
      <c r="B295" s="19" t="s">
        <v>709</v>
      </c>
      <c r="C295" s="19" t="s">
        <v>2085</v>
      </c>
      <c r="D295" s="19" t="s">
        <v>710</v>
      </c>
      <c r="E295" s="20" t="s">
        <v>1960</v>
      </c>
      <c r="F295" s="20"/>
      <c r="G295" s="103">
        <v>5385</v>
      </c>
      <c r="H295" s="20" t="s">
        <v>104</v>
      </c>
      <c r="I295" s="40" t="s">
        <v>1108</v>
      </c>
      <c r="J295" s="20" t="s">
        <v>2192</v>
      </c>
      <c r="K295" s="127">
        <v>340101</v>
      </c>
      <c r="L295" s="210">
        <v>340603</v>
      </c>
      <c r="M295" s="210">
        <f>(12*(QUOTIENT(L295,10000)-31))+MOD(QUOTIENT(L295,100),100)+MOD(L295,100)-1</f>
        <v>44</v>
      </c>
      <c r="N295" s="1">
        <f>INT(L295/100)+(100*INT((MOD(L295,100)-1)/12))+MOD(MOD(L295,100)-1,12)</f>
        <v>3408</v>
      </c>
      <c r="AW295" s="22"/>
      <c r="AX295" s="24"/>
      <c r="AY295" s="24"/>
      <c r="AZ295" s="24"/>
      <c r="BA295" s="24"/>
      <c r="BB295" s="37"/>
      <c r="BC295" s="36"/>
      <c r="BD295" s="36"/>
    </row>
    <row r="296" spans="1:58" ht="14.25">
      <c r="A296" s="119" t="s">
        <v>1926</v>
      </c>
      <c r="B296" s="1" t="s">
        <v>890</v>
      </c>
      <c r="C296" s="19" t="s">
        <v>2187</v>
      </c>
      <c r="D296" s="1" t="s">
        <v>891</v>
      </c>
      <c r="E296" s="2" t="s">
        <v>892</v>
      </c>
      <c r="F296" s="20" t="s">
        <v>2155</v>
      </c>
      <c r="G296" s="101">
        <v>196282</v>
      </c>
      <c r="H296" s="2" t="str">
        <f>A296</f>
        <v>B34-BAVARIAN</v>
      </c>
      <c r="I296" s="40" t="s">
        <v>1875</v>
      </c>
      <c r="K296" s="127">
        <v>340101</v>
      </c>
      <c r="L296" s="210">
        <v>341001</v>
      </c>
      <c r="M296" s="210">
        <f>(12*(QUOTIENT(L296,10000)-31))+MOD(QUOTIENT(L296,100),100)+MOD(L296,100)-1</f>
        <v>46</v>
      </c>
      <c r="N296" s="1">
        <f>3100+(100*QUOTIENT(M296-1,12))+MOD(M296-1,12)+1</f>
        <v>3410</v>
      </c>
      <c r="AW296" s="7"/>
      <c r="AX296" s="8"/>
      <c r="AY296" s="8"/>
      <c r="AZ296" s="8"/>
      <c r="BA296" s="8"/>
      <c r="BB296" s="8"/>
      <c r="BC296" s="8"/>
      <c r="BD296" s="8"/>
      <c r="BE296" s="8"/>
      <c r="BF296" s="9"/>
    </row>
    <row r="297" spans="1:65" ht="15">
      <c r="A297" s="175" t="str">
        <f>H297&amp;"-"&amp;B297&amp;"-"&amp;I297</f>
        <v>RofP019-Huston-00</v>
      </c>
      <c r="B297" s="177" t="s">
        <v>684</v>
      </c>
      <c r="C297" s="177" t="s">
        <v>2185</v>
      </c>
      <c r="D297" s="177" t="s">
        <v>1064</v>
      </c>
      <c r="E297" s="177" t="s">
        <v>1776</v>
      </c>
      <c r="F297" s="177"/>
      <c r="G297" s="176"/>
      <c r="H297" s="177" t="s">
        <v>1777</v>
      </c>
      <c r="I297" s="177" t="str">
        <f>TEXT(0,"00")</f>
        <v>00</v>
      </c>
      <c r="J297" s="176"/>
      <c r="K297" s="223">
        <v>340101</v>
      </c>
      <c r="L297" s="229">
        <v>350501</v>
      </c>
      <c r="M297" s="210">
        <f>(12*(QUOTIENT(L297,10000)-31))+MOD(QUOTIENT(L297,100),100)+MOD(L297,100)-1</f>
        <v>53</v>
      </c>
      <c r="N297" s="1">
        <f>3100+(100*QUOTIENT(M297-1,12))+MOD(M297-1,12)+1</f>
        <v>3505</v>
      </c>
      <c r="AW297" s="22"/>
      <c r="AX297" s="24"/>
      <c r="AY297" s="24"/>
      <c r="AZ297" s="24"/>
      <c r="BA297" s="24"/>
      <c r="BB297" s="24"/>
      <c r="BC297" s="24"/>
      <c r="BD297" s="24"/>
      <c r="BE297" s="24"/>
      <c r="BF297" s="24"/>
      <c r="BG297" s="24"/>
      <c r="BH297" s="56"/>
      <c r="BI297" s="24"/>
      <c r="BJ297" s="24"/>
      <c r="BK297" s="24"/>
      <c r="BL297" s="24"/>
      <c r="BM297" s="23"/>
    </row>
    <row r="298" spans="1:109" s="17" customFormat="1" ht="15">
      <c r="A298" s="175" t="str">
        <f aca="true" t="shared" si="16" ref="A298:A319">TRIM(H298)&amp;"-"&amp;B298&amp;"-"&amp;I298</f>
        <v>GG047-Huff-05</v>
      </c>
      <c r="B298" s="175" t="s">
        <v>673</v>
      </c>
      <c r="C298" s="175" t="s">
        <v>2085</v>
      </c>
      <c r="D298" s="175" t="s">
        <v>950</v>
      </c>
      <c r="E298" s="177" t="s">
        <v>1130</v>
      </c>
      <c r="F298" s="175"/>
      <c r="G298" s="175">
        <v>12123</v>
      </c>
      <c r="H298" s="175" t="s">
        <v>1119</v>
      </c>
      <c r="I298" s="175" t="s">
        <v>1101</v>
      </c>
      <c r="J298" s="177" t="s">
        <v>17</v>
      </c>
      <c r="K298" s="223">
        <v>340101</v>
      </c>
      <c r="L298" s="223">
        <v>350601</v>
      </c>
      <c r="M298" s="210">
        <f>(12*(QUOTIENT(L298,10000)-31))+MOD(QUOTIENT(L298,100),100)+MOD(L298,100)-1</f>
        <v>54</v>
      </c>
      <c r="N298" s="1">
        <f>3100+(100*QUOTIENT(M298-1,12))+MOD(M298-1,12)+1</f>
        <v>3506</v>
      </c>
      <c r="O298" s="176"/>
      <c r="X298" s="48"/>
      <c r="AJ298" s="62"/>
      <c r="AV298" s="62"/>
      <c r="AW298" s="22"/>
      <c r="AX298" s="263"/>
      <c r="AY298" s="263"/>
      <c r="AZ298" s="263"/>
      <c r="BA298" s="263"/>
      <c r="BB298" s="23"/>
      <c r="BH298" s="62"/>
      <c r="BI298" s="27"/>
      <c r="BJ298" s="27"/>
      <c r="BK298" s="27"/>
      <c r="BL298" s="27"/>
      <c r="BM298" s="27"/>
      <c r="BN298" s="27"/>
      <c r="BO298" s="27"/>
      <c r="BP298" s="27"/>
      <c r="BQ298" s="27"/>
      <c r="BR298" s="27"/>
      <c r="BS298" s="27"/>
      <c r="BT298" s="69"/>
      <c r="BU298" s="27"/>
      <c r="BV298" s="27"/>
      <c r="BW298" s="27"/>
      <c r="BX298" s="27"/>
      <c r="BY298" s="27"/>
      <c r="CF298" s="62"/>
      <c r="CS298" s="125"/>
      <c r="DE298" s="125"/>
    </row>
    <row r="299" spans="1:109" ht="14.25">
      <c r="A299" s="148" t="str">
        <f t="shared" si="16"/>
        <v>GG037-Offord-02</v>
      </c>
      <c r="B299" s="148" t="s">
        <v>709</v>
      </c>
      <c r="C299" s="70" t="s">
        <v>2085</v>
      </c>
      <c r="D299" s="148" t="s">
        <v>710</v>
      </c>
      <c r="E299" s="149" t="s">
        <v>535</v>
      </c>
      <c r="F299" s="149"/>
      <c r="G299" s="150">
        <v>8929</v>
      </c>
      <c r="H299" s="149" t="s">
        <v>131</v>
      </c>
      <c r="I299" s="151" t="s">
        <v>1098</v>
      </c>
      <c r="J299" s="311" t="s">
        <v>16</v>
      </c>
      <c r="K299">
        <v>340101</v>
      </c>
      <c r="L299" s="212">
        <v>360501</v>
      </c>
      <c r="M299" s="210">
        <f>(12*(QUOTIENT(L299,10000)-31))+MOD(QUOTIENT(L299,100),100)+MOD(L299,100)-1</f>
        <v>65</v>
      </c>
      <c r="N299" s="1">
        <f>3100+(100*QUOTIENT(M299-1,12))+MOD(M299-1,12)+1</f>
        <v>3605</v>
      </c>
      <c r="X299" s="52"/>
      <c r="AJ299" s="52"/>
      <c r="AW299" s="22"/>
      <c r="AX299" s="264"/>
      <c r="AY299" s="264"/>
      <c r="AZ299" s="264"/>
      <c r="BA299" s="264"/>
      <c r="BB299" s="264"/>
      <c r="BC299" s="264"/>
      <c r="BD299" s="264"/>
      <c r="BE299" s="264"/>
      <c r="BF299" s="264"/>
      <c r="BG299" s="24"/>
      <c r="BH299" s="56"/>
      <c r="BI299" s="264"/>
      <c r="BJ299" s="264"/>
      <c r="BK299" s="264"/>
      <c r="BL299" s="264"/>
      <c r="BM299" s="264"/>
      <c r="BN299" s="264"/>
      <c r="BO299" s="264"/>
      <c r="BP299" s="264"/>
      <c r="BQ299" s="264"/>
      <c r="BR299" s="264"/>
      <c r="BS299" s="264"/>
      <c r="BT299" s="56"/>
      <c r="BU299" s="264"/>
      <c r="BV299" s="264"/>
      <c r="BW299" s="264"/>
      <c r="BX299" s="264"/>
      <c r="BY299" s="23"/>
      <c r="CF299" s="52"/>
      <c r="CS299" s="122"/>
      <c r="DE299" s="122"/>
    </row>
    <row r="300" spans="1:53" ht="14.25">
      <c r="A300" s="1" t="str">
        <f t="shared" si="16"/>
        <v>GG009-Offord-05</v>
      </c>
      <c r="B300" s="19" t="s">
        <v>709</v>
      </c>
      <c r="C300" s="19" t="s">
        <v>2085</v>
      </c>
      <c r="D300" s="19" t="s">
        <v>710</v>
      </c>
      <c r="E300" s="20" t="s">
        <v>1059</v>
      </c>
      <c r="F300" s="20"/>
      <c r="G300" s="103">
        <v>4438</v>
      </c>
      <c r="H300" s="20" t="s">
        <v>101</v>
      </c>
      <c r="I300" s="40" t="s">
        <v>1101</v>
      </c>
      <c r="K300" s="127">
        <v>340102</v>
      </c>
      <c r="L300" s="210">
        <v>340401</v>
      </c>
      <c r="M300" s="210">
        <f>(12*(QUOTIENT(L300,10000)-31))+MOD(QUOTIENT(L300,100),100)+MOD(L300,100)-1</f>
        <v>40</v>
      </c>
      <c r="N300" s="1">
        <f>INT(L300/100)+(100*INT((MOD(L300,100)-1)/12))+MOD(MOD(L300,100)-1,12)</f>
        <v>3404</v>
      </c>
      <c r="AW300" s="35"/>
      <c r="AX300" s="35"/>
      <c r="AY300" s="24"/>
      <c r="AZ300" s="24"/>
      <c r="BA300" s="23"/>
    </row>
    <row r="301" spans="1:109" ht="14.25">
      <c r="A301" s="154" t="str">
        <f t="shared" si="16"/>
        <v>BRF03-Huston-05</v>
      </c>
      <c r="B301" s="148" t="s">
        <v>684</v>
      </c>
      <c r="C301" s="19" t="s">
        <v>2183</v>
      </c>
      <c r="D301" s="148" t="s">
        <v>352</v>
      </c>
      <c r="E301" s="149" t="s">
        <v>556</v>
      </c>
      <c r="F301" s="149"/>
      <c r="G301" s="150">
        <v>9274</v>
      </c>
      <c r="H301" s="149" t="s">
        <v>2152</v>
      </c>
      <c r="I301" s="151" t="s">
        <v>1101</v>
      </c>
      <c r="K301" s="127">
        <v>340103</v>
      </c>
      <c r="L301" s="212">
        <v>340103</v>
      </c>
      <c r="M301" s="210">
        <f>(12*(QUOTIENT(L301,10000)-31))+MOD(QUOTIENT(L301,100),100)+MOD(L301,100)-1</f>
        <v>39</v>
      </c>
      <c r="N301" s="1">
        <f>3100+(100*QUOTIENT(M301-1,12))+MOD(M301-1,12)+1</f>
        <v>3403</v>
      </c>
      <c r="O301" s="153"/>
      <c r="X301" s="52"/>
      <c r="AJ301" s="52"/>
      <c r="AW301" s="266"/>
      <c r="AX301" s="266"/>
      <c r="AY301" s="266"/>
      <c r="BH301" s="52"/>
      <c r="BT301" s="52"/>
      <c r="CF301" s="52"/>
      <c r="CS301" s="122"/>
      <c r="DE301" s="122"/>
    </row>
    <row r="302" spans="1:71" ht="14.25">
      <c r="A302" s="1" t="str">
        <f t="shared" si="16"/>
        <v>GG013-Cooper-11</v>
      </c>
      <c r="B302" s="19" t="s">
        <v>893</v>
      </c>
      <c r="C302" s="19" t="s">
        <v>2085</v>
      </c>
      <c r="D302" s="19" t="s">
        <v>894</v>
      </c>
      <c r="E302" s="20" t="s">
        <v>2125</v>
      </c>
      <c r="F302" s="20"/>
      <c r="G302" s="103">
        <v>1378</v>
      </c>
      <c r="H302" s="20" t="s">
        <v>107</v>
      </c>
      <c r="I302" s="40" t="s">
        <v>1107</v>
      </c>
      <c r="K302" s="127">
        <v>340104</v>
      </c>
      <c r="L302" s="210">
        <v>340104</v>
      </c>
      <c r="M302" s="210">
        <f>(12*(QUOTIENT(L302,10000)-31))+MOD(QUOTIENT(L302,100),100)+MOD(L302,100)-1</f>
        <v>40</v>
      </c>
      <c r="N302" s="1">
        <f>INT(L302/100)+(100*INT((MOD(L302,100)-1)/12))+MOD(MOD(L302,100)-1,12)</f>
        <v>3404</v>
      </c>
      <c r="U302" s="11"/>
      <c r="V302" s="11"/>
      <c r="W302" s="11"/>
      <c r="X302" s="51"/>
      <c r="Y302" s="11"/>
      <c r="Z302" s="11"/>
      <c r="AA302" s="11"/>
      <c r="AW302" s="43"/>
      <c r="AX302" s="43"/>
      <c r="AY302" s="43"/>
      <c r="AZ302" s="43"/>
      <c r="BQ302" s="70"/>
      <c r="BR302" s="11"/>
      <c r="BS302" s="11"/>
    </row>
    <row r="303" spans="1:109" ht="14.25">
      <c r="A303" s="148" t="str">
        <f t="shared" si="16"/>
        <v>GG035-Mackey-04</v>
      </c>
      <c r="B303" s="148" t="s">
        <v>670</v>
      </c>
      <c r="C303" s="70" t="s">
        <v>2085</v>
      </c>
      <c r="D303" s="148" t="s">
        <v>671</v>
      </c>
      <c r="E303" s="149" t="s">
        <v>518</v>
      </c>
      <c r="F303" s="149"/>
      <c r="G303" s="150">
        <v>3632</v>
      </c>
      <c r="H303" s="149" t="s">
        <v>129</v>
      </c>
      <c r="I303" s="151" t="s">
        <v>1100</v>
      </c>
      <c r="J303" s="311" t="s">
        <v>1539</v>
      </c>
      <c r="K303" s="153">
        <v>340104</v>
      </c>
      <c r="L303" s="212">
        <v>340104</v>
      </c>
      <c r="M303" s="210">
        <f>(12*(QUOTIENT(L303,10000)-31))+MOD(QUOTIENT(L303,100),100)+MOD(L303,100)-1</f>
        <v>40</v>
      </c>
      <c r="N303" s="1">
        <f>3100+(100*QUOTIENT(M303-1,12))+MOD(M303-1,12)+1</f>
        <v>3404</v>
      </c>
      <c r="O303" s="153" t="s">
        <v>2110</v>
      </c>
      <c r="X303" s="52"/>
      <c r="AJ303" s="52"/>
      <c r="AW303" s="266"/>
      <c r="AX303" s="266"/>
      <c r="AY303" s="266"/>
      <c r="AZ303" s="266"/>
      <c r="BH303" s="52"/>
      <c r="BT303" s="52"/>
      <c r="CF303" s="52"/>
      <c r="CS303" s="122"/>
      <c r="DE303" s="122"/>
    </row>
    <row r="304" spans="1:58" ht="14.25">
      <c r="A304" s="1" t="str">
        <f t="shared" si="16"/>
        <v>GG006-Cooper-02</v>
      </c>
      <c r="B304" s="1" t="s">
        <v>893</v>
      </c>
      <c r="C304" s="19" t="s">
        <v>2085</v>
      </c>
      <c r="D304" s="1" t="s">
        <v>894</v>
      </c>
      <c r="E304" s="2" t="s">
        <v>895</v>
      </c>
      <c r="G304" s="101">
        <v>10100</v>
      </c>
      <c r="H304" s="2" t="s">
        <v>100</v>
      </c>
      <c r="I304" s="40" t="s">
        <v>1098</v>
      </c>
      <c r="K304" s="127">
        <v>340104</v>
      </c>
      <c r="L304" s="210">
        <v>341001</v>
      </c>
      <c r="M304" s="210">
        <f>(12*(QUOTIENT(L304,10000)-31))+MOD(QUOTIENT(L304,100),100)+MOD(L304,100)-1</f>
        <v>46</v>
      </c>
      <c r="N304" s="1">
        <f>3100+(100*QUOTIENT(M304-1,12))+MOD(M304-1,12)+1</f>
        <v>3410</v>
      </c>
      <c r="AW304" s="13"/>
      <c r="AX304" s="13"/>
      <c r="AY304" s="13"/>
      <c r="AZ304" s="13"/>
      <c r="BA304" s="8"/>
      <c r="BB304" s="8"/>
      <c r="BC304" s="8"/>
      <c r="BD304" s="8"/>
      <c r="BE304" s="8"/>
      <c r="BF304" s="9"/>
    </row>
    <row r="305" spans="1:60" ht="14.25">
      <c r="A305" s="1" t="str">
        <f t="shared" si="16"/>
        <v>GG006-Klimov-09</v>
      </c>
      <c r="B305" s="1" t="s">
        <v>896</v>
      </c>
      <c r="C305" s="19" t="s">
        <v>2085</v>
      </c>
      <c r="D305" s="1" t="s">
        <v>897</v>
      </c>
      <c r="E305" s="20" t="s">
        <v>1013</v>
      </c>
      <c r="F305" s="20"/>
      <c r="G305" s="103">
        <v>1000</v>
      </c>
      <c r="H305" s="2" t="s">
        <v>100</v>
      </c>
      <c r="I305" s="40" t="s">
        <v>1105</v>
      </c>
      <c r="J305" s="20" t="s">
        <v>2192</v>
      </c>
      <c r="K305" s="127">
        <v>340112</v>
      </c>
      <c r="L305" s="210">
        <v>340112</v>
      </c>
      <c r="M305" s="210">
        <f>(12*(QUOTIENT(L305,10000)-31))+MOD(QUOTIENT(L305,100),100)+MOD(L305,100)-1</f>
        <v>48</v>
      </c>
      <c r="N305" s="1">
        <f>3100+(100*QUOTIENT(M305-1,12))+MOD(M305-1,12)+1</f>
        <v>3412</v>
      </c>
      <c r="AW305" s="8"/>
      <c r="AX305" s="8"/>
      <c r="AY305" s="8"/>
      <c r="AZ305" s="8"/>
      <c r="BA305" s="8"/>
      <c r="BB305" s="8"/>
      <c r="BC305" s="8"/>
      <c r="BD305" s="8"/>
      <c r="BE305" s="8"/>
      <c r="BF305" s="8"/>
      <c r="BG305" s="8"/>
      <c r="BH305" s="54"/>
    </row>
    <row r="306" spans="1:60" ht="14.25">
      <c r="A306" s="1" t="str">
        <f t="shared" si="16"/>
        <v>GG009-Goodlett-20</v>
      </c>
      <c r="B306" s="19" t="s">
        <v>701</v>
      </c>
      <c r="C306" s="19" t="s">
        <v>2085</v>
      </c>
      <c r="D306" s="19" t="s">
        <v>702</v>
      </c>
      <c r="E306" s="20" t="s">
        <v>1084</v>
      </c>
      <c r="F306" s="20"/>
      <c r="G306" s="103">
        <v>439</v>
      </c>
      <c r="H306" s="20" t="s">
        <v>101</v>
      </c>
      <c r="I306" s="40" t="s">
        <v>1116</v>
      </c>
      <c r="K306" s="127">
        <v>340112</v>
      </c>
      <c r="L306" s="210">
        <v>340112</v>
      </c>
      <c r="M306" s="210">
        <f>(12*(QUOTIENT(L306,10000)-31))+MOD(QUOTIENT(L306,100),100)+MOD(L306,100)-1</f>
        <v>48</v>
      </c>
      <c r="N306" s="1">
        <f aca="true" t="shared" si="17" ref="N306:N312">INT(L306/100)+(100*INT((MOD(L306,100)-1)/12))+MOD(MOD(L306,100)-1,12)</f>
        <v>3412</v>
      </c>
      <c r="AW306" s="43"/>
      <c r="AX306" s="43"/>
      <c r="AY306" s="43"/>
      <c r="AZ306" s="43"/>
      <c r="BA306" s="43"/>
      <c r="BB306" s="43"/>
      <c r="BC306" s="43"/>
      <c r="BD306" s="43"/>
      <c r="BE306" s="43"/>
      <c r="BF306" s="43"/>
      <c r="BG306" s="43"/>
      <c r="BH306" s="74"/>
    </row>
    <row r="307" spans="1:71" ht="14.25">
      <c r="A307" s="1" t="str">
        <f t="shared" si="16"/>
        <v>GG011-Robison-07</v>
      </c>
      <c r="B307" s="19" t="s">
        <v>782</v>
      </c>
      <c r="C307" s="19" t="s">
        <v>2085</v>
      </c>
      <c r="D307" s="19" t="s">
        <v>783</v>
      </c>
      <c r="E307" s="20" t="s">
        <v>2079</v>
      </c>
      <c r="F307" s="20"/>
      <c r="G307" s="103">
        <v>7248</v>
      </c>
      <c r="H307" s="20" t="s">
        <v>105</v>
      </c>
      <c r="I307" s="40" t="s">
        <v>1103</v>
      </c>
      <c r="J307" s="20" t="s">
        <v>2192</v>
      </c>
      <c r="K307" s="127">
        <v>340112</v>
      </c>
      <c r="L307" s="210">
        <v>340112</v>
      </c>
      <c r="M307" s="210">
        <f>(12*(QUOTIENT(L307,10000)-31))+MOD(QUOTIENT(L307,100),100)+MOD(L307,100)-1</f>
        <v>48</v>
      </c>
      <c r="N307" s="1">
        <f t="shared" si="17"/>
        <v>3412</v>
      </c>
      <c r="AW307" s="43"/>
      <c r="AX307" s="43"/>
      <c r="AY307" s="43"/>
      <c r="AZ307" s="43"/>
      <c r="BA307" s="43"/>
      <c r="BB307" s="43"/>
      <c r="BC307" s="43"/>
      <c r="BD307" s="43"/>
      <c r="BE307" s="43"/>
      <c r="BF307" s="43"/>
      <c r="BG307" s="43"/>
      <c r="BH307" s="74"/>
      <c r="BQ307" s="70"/>
      <c r="BR307" s="11"/>
      <c r="BS307" s="11"/>
    </row>
    <row r="308" spans="1:71" ht="14.25">
      <c r="A308" s="1" t="str">
        <f t="shared" si="16"/>
        <v>GG012-Howard-05</v>
      </c>
      <c r="B308" s="19" t="s">
        <v>898</v>
      </c>
      <c r="C308" s="19" t="s">
        <v>2085</v>
      </c>
      <c r="D308" s="19" t="s">
        <v>899</v>
      </c>
      <c r="E308" s="20" t="s">
        <v>2093</v>
      </c>
      <c r="F308" s="20"/>
      <c r="G308" s="103">
        <v>2195</v>
      </c>
      <c r="H308" s="20" t="s">
        <v>106</v>
      </c>
      <c r="I308" s="40" t="s">
        <v>1101</v>
      </c>
      <c r="K308" s="127">
        <v>340112</v>
      </c>
      <c r="L308" s="210">
        <v>340112</v>
      </c>
      <c r="M308" s="210">
        <f>(12*(QUOTIENT(L308,10000)-31))+MOD(QUOTIENT(L308,100),100)+MOD(L308,100)-1</f>
        <v>48</v>
      </c>
      <c r="N308" s="1">
        <f t="shared" si="17"/>
        <v>3412</v>
      </c>
      <c r="U308" s="11"/>
      <c r="V308" s="11"/>
      <c r="W308" s="11"/>
      <c r="X308" s="51"/>
      <c r="Y308" s="11"/>
      <c r="Z308" s="11"/>
      <c r="AA308" s="11"/>
      <c r="AW308" s="43"/>
      <c r="AX308" s="43"/>
      <c r="AY308" s="43"/>
      <c r="AZ308" s="43"/>
      <c r="BA308" s="43"/>
      <c r="BB308" s="43"/>
      <c r="BC308" s="43"/>
      <c r="BD308" s="43"/>
      <c r="BE308" s="43"/>
      <c r="BF308" s="43"/>
      <c r="BG308" s="43"/>
      <c r="BH308" s="74"/>
      <c r="BQ308" s="70"/>
      <c r="BR308" s="11"/>
      <c r="BS308" s="11"/>
    </row>
    <row r="309" spans="1:71" ht="14.25">
      <c r="A309" s="1" t="str">
        <f t="shared" si="16"/>
        <v>GG013-Martin-05</v>
      </c>
      <c r="B309" s="19" t="s">
        <v>2114</v>
      </c>
      <c r="C309" s="19" t="s">
        <v>2085</v>
      </c>
      <c r="D309" s="19" t="s">
        <v>2116</v>
      </c>
      <c r="E309" s="20" t="s">
        <v>2117</v>
      </c>
      <c r="F309" s="20"/>
      <c r="G309" s="103">
        <v>1686</v>
      </c>
      <c r="H309" s="20" t="s">
        <v>107</v>
      </c>
      <c r="I309" s="40" t="s">
        <v>1101</v>
      </c>
      <c r="K309" s="127">
        <v>340112</v>
      </c>
      <c r="L309" s="210">
        <v>340112</v>
      </c>
      <c r="M309" s="210">
        <f>(12*(QUOTIENT(L309,10000)-31))+MOD(QUOTIENT(L309,100),100)+MOD(L309,100)-1</f>
        <v>48</v>
      </c>
      <c r="N309" s="1">
        <f t="shared" si="17"/>
        <v>3412</v>
      </c>
      <c r="U309" s="11"/>
      <c r="V309" s="11"/>
      <c r="W309" s="11"/>
      <c r="X309" s="51"/>
      <c r="Y309" s="11"/>
      <c r="Z309" s="11"/>
      <c r="AA309" s="11"/>
      <c r="AW309" s="43"/>
      <c r="AX309" s="43"/>
      <c r="AY309" s="43"/>
      <c r="AZ309" s="43"/>
      <c r="BA309" s="43"/>
      <c r="BB309" s="43"/>
      <c r="BC309" s="43"/>
      <c r="BD309" s="43"/>
      <c r="BE309" s="43"/>
      <c r="BF309" s="43"/>
      <c r="BG309" s="43"/>
      <c r="BH309" s="74"/>
      <c r="BQ309" s="70"/>
      <c r="BR309" s="11"/>
      <c r="BS309" s="11"/>
    </row>
    <row r="310" spans="1:71" ht="14.25">
      <c r="A310" s="1" t="str">
        <f t="shared" si="16"/>
        <v>GG013-Howard-07</v>
      </c>
      <c r="B310" s="19" t="s">
        <v>898</v>
      </c>
      <c r="C310" s="19" t="s">
        <v>2085</v>
      </c>
      <c r="D310" s="19" t="s">
        <v>899</v>
      </c>
      <c r="E310" s="20" t="s">
        <v>2119</v>
      </c>
      <c r="F310" s="20"/>
      <c r="G310" s="103">
        <v>1402</v>
      </c>
      <c r="H310" s="20" t="s">
        <v>107</v>
      </c>
      <c r="I310" s="40" t="s">
        <v>1103</v>
      </c>
      <c r="K310" s="127">
        <v>340112</v>
      </c>
      <c r="L310" s="210">
        <v>340112</v>
      </c>
      <c r="M310" s="210">
        <f>(12*(QUOTIENT(L310,10000)-31))+MOD(QUOTIENT(L310,100),100)+MOD(L310,100)-1</f>
        <v>48</v>
      </c>
      <c r="N310" s="1">
        <f t="shared" si="17"/>
        <v>3412</v>
      </c>
      <c r="U310" s="11"/>
      <c r="V310" s="11"/>
      <c r="W310" s="11"/>
      <c r="X310" s="51"/>
      <c r="Y310" s="11"/>
      <c r="Z310" s="11"/>
      <c r="AA310" s="11"/>
      <c r="AW310" s="43"/>
      <c r="AX310" s="43"/>
      <c r="AY310" s="43"/>
      <c r="AZ310" s="43"/>
      <c r="BA310" s="43"/>
      <c r="BB310" s="43"/>
      <c r="BC310" s="43"/>
      <c r="BD310" s="43"/>
      <c r="BE310" s="43"/>
      <c r="BF310" s="43"/>
      <c r="BG310" s="43"/>
      <c r="BH310" s="74"/>
      <c r="BQ310" s="70"/>
      <c r="BR310" s="11"/>
      <c r="BS310" s="11"/>
    </row>
    <row r="311" spans="1:60" ht="14.25">
      <c r="A311" s="1" t="str">
        <f t="shared" si="16"/>
        <v>GG018-Howard-6</v>
      </c>
      <c r="B311" s="19" t="s">
        <v>898</v>
      </c>
      <c r="C311" s="19" t="s">
        <v>2085</v>
      </c>
      <c r="D311" s="19" t="s">
        <v>899</v>
      </c>
      <c r="E311" s="20" t="s">
        <v>204</v>
      </c>
      <c r="F311" s="20"/>
      <c r="G311" s="101">
        <v>2331</v>
      </c>
      <c r="H311" s="20" t="s">
        <v>112</v>
      </c>
      <c r="I311" s="40" t="s">
        <v>216</v>
      </c>
      <c r="K311" s="127">
        <v>340112</v>
      </c>
      <c r="L311" s="210">
        <v>340112</v>
      </c>
      <c r="M311" s="210">
        <f>(12*(QUOTIENT(L311,10000)-31))+MOD(QUOTIENT(L311,100),100)+MOD(L311,100)-1</f>
        <v>48</v>
      </c>
      <c r="N311" s="1">
        <f t="shared" si="17"/>
        <v>3412</v>
      </c>
      <c r="P311" s="70"/>
      <c r="Q311" s="11"/>
      <c r="AW311" s="43"/>
      <c r="AX311" s="43"/>
      <c r="AY311" s="43"/>
      <c r="AZ311" s="43"/>
      <c r="BA311" s="43"/>
      <c r="BB311" s="43"/>
      <c r="BC311" s="43"/>
      <c r="BD311" s="43"/>
      <c r="BE311" s="43"/>
      <c r="BF311" s="43"/>
      <c r="BG311" s="43"/>
      <c r="BH311" s="74"/>
    </row>
    <row r="312" spans="1:85" ht="14.25">
      <c r="A312" s="1" t="str">
        <f t="shared" si="16"/>
        <v>GG019-Huff-07</v>
      </c>
      <c r="B312" s="19" t="s">
        <v>673</v>
      </c>
      <c r="C312" s="19" t="s">
        <v>2085</v>
      </c>
      <c r="D312" s="19" t="s">
        <v>950</v>
      </c>
      <c r="E312" s="20" t="s">
        <v>250</v>
      </c>
      <c r="F312" s="20"/>
      <c r="G312" s="103">
        <v>9509</v>
      </c>
      <c r="H312" s="20" t="s">
        <v>113</v>
      </c>
      <c r="I312" s="40" t="s">
        <v>1103</v>
      </c>
      <c r="J312" s="20" t="s">
        <v>1537</v>
      </c>
      <c r="K312" s="127">
        <v>340112</v>
      </c>
      <c r="L312" s="210">
        <v>340112</v>
      </c>
      <c r="M312" s="210">
        <f>(12*(QUOTIENT(L312,10000)-31))+MOD(QUOTIENT(L312,100),100)+MOD(L312,100)-1</f>
        <v>48</v>
      </c>
      <c r="N312" s="1">
        <f t="shared" si="17"/>
        <v>3412</v>
      </c>
      <c r="U312" s="11"/>
      <c r="V312" s="11"/>
      <c r="W312" s="11"/>
      <c r="X312" s="51"/>
      <c r="Y312" s="11"/>
      <c r="Z312" s="11"/>
      <c r="AA312" s="11"/>
      <c r="AW312" s="43"/>
      <c r="AX312" s="43"/>
      <c r="AY312" s="43"/>
      <c r="AZ312" s="43"/>
      <c r="BA312" s="43"/>
      <c r="BB312" s="43"/>
      <c r="BC312" s="43"/>
      <c r="BD312" s="43"/>
      <c r="BE312" s="43"/>
      <c r="BF312" s="43"/>
      <c r="BG312" s="43"/>
      <c r="BH312" s="74"/>
      <c r="BQ312" s="70"/>
      <c r="BR312" s="11"/>
      <c r="BS312" s="11"/>
      <c r="BT312" s="58"/>
      <c r="BU312" s="11"/>
      <c r="BV312" s="11"/>
      <c r="BW312" s="11"/>
      <c r="BX312" s="11"/>
      <c r="BY312" s="11"/>
      <c r="BZ312" s="11"/>
      <c r="CA312" s="11"/>
      <c r="CB312" s="11"/>
      <c r="CC312" s="11"/>
      <c r="CD312" s="11"/>
      <c r="CE312" s="11"/>
      <c r="CF312" s="58"/>
      <c r="CG312" s="11"/>
    </row>
    <row r="313" spans="1:60" ht="15">
      <c r="A313" s="175" t="str">
        <f t="shared" si="16"/>
        <v>GG074-Hare-03</v>
      </c>
      <c r="B313" s="175" t="s">
        <v>1440</v>
      </c>
      <c r="C313" s="175" t="s">
        <v>2085</v>
      </c>
      <c r="D313" s="175" t="s">
        <v>1441</v>
      </c>
      <c r="E313" s="177" t="s">
        <v>1442</v>
      </c>
      <c r="F313" s="175"/>
      <c r="G313" s="175">
        <v>14997</v>
      </c>
      <c r="H313" s="175" t="s">
        <v>1438</v>
      </c>
      <c r="I313" s="175" t="s">
        <v>1099</v>
      </c>
      <c r="J313" s="176"/>
      <c r="K313" s="224">
        <v>340112</v>
      </c>
      <c r="L313" s="224">
        <v>340112</v>
      </c>
      <c r="M313" s="210">
        <f>(12*(QUOTIENT(L313,10000)-31))+MOD(QUOTIENT(L313,100),100)+MOD(L313,100)-1</f>
        <v>48</v>
      </c>
      <c r="N313" s="1">
        <f>3100+(100*QUOTIENT(M313-1,12))+MOD(M313-1,12)+1</f>
        <v>3412</v>
      </c>
      <c r="O313" s="178"/>
      <c r="AW313" s="43"/>
      <c r="AX313" s="43"/>
      <c r="AY313" s="43"/>
      <c r="AZ313" s="43"/>
      <c r="BA313" s="43"/>
      <c r="BB313" s="43"/>
      <c r="BC313" s="43"/>
      <c r="BD313" s="43"/>
      <c r="BE313" s="43"/>
      <c r="BF313" s="43"/>
      <c r="BG313" s="43"/>
      <c r="BH313" s="74"/>
    </row>
    <row r="314" spans="1:109" s="306" customFormat="1" ht="14.25">
      <c r="A314" s="162" t="str">
        <f t="shared" si="16"/>
        <v>GG044-Sinor-04</v>
      </c>
      <c r="B314" s="168" t="s">
        <v>1945</v>
      </c>
      <c r="C314" s="146" t="s">
        <v>2085</v>
      </c>
      <c r="D314" s="168" t="s">
        <v>544</v>
      </c>
      <c r="E314" s="303" t="s">
        <v>2038</v>
      </c>
      <c r="F314" s="303"/>
      <c r="G314" s="304">
        <v>1427</v>
      </c>
      <c r="H314" s="303" t="s">
        <v>138</v>
      </c>
      <c r="I314" s="305" t="s">
        <v>1100</v>
      </c>
      <c r="K314" s="174">
        <v>340112</v>
      </c>
      <c r="L314" s="307">
        <v>340112</v>
      </c>
      <c r="M314" s="215"/>
      <c r="N314" s="11"/>
      <c r="O314" s="174" t="s">
        <v>220</v>
      </c>
      <c r="X314" s="58"/>
      <c r="AJ314" s="58"/>
      <c r="AV314" s="58"/>
      <c r="AW314" s="266"/>
      <c r="AX314" s="266"/>
      <c r="AY314" s="266"/>
      <c r="AZ314" s="266"/>
      <c r="BA314" s="266"/>
      <c r="BB314" s="266"/>
      <c r="BC314" s="266"/>
      <c r="BD314" s="266"/>
      <c r="BE314" s="266"/>
      <c r="BF314" s="266"/>
      <c r="BG314" s="266"/>
      <c r="BH314" s="74"/>
      <c r="BT314" s="58"/>
      <c r="CF314" s="58"/>
      <c r="CS314" s="132"/>
      <c r="DE314" s="132"/>
    </row>
    <row r="315" spans="1:83" ht="14.25">
      <c r="A315" s="188" t="str">
        <f t="shared" si="16"/>
        <v>BRF04-Boyes-10</v>
      </c>
      <c r="B315" s="184" t="s">
        <v>759</v>
      </c>
      <c r="C315" s="19" t="s">
        <v>2183</v>
      </c>
      <c r="D315" s="184" t="s">
        <v>1343</v>
      </c>
      <c r="E315" s="184" t="s">
        <v>1726</v>
      </c>
      <c r="F315" s="184"/>
      <c r="G315" s="186"/>
      <c r="H315" s="184" t="s">
        <v>2153</v>
      </c>
      <c r="I315" s="187" t="s">
        <v>1106</v>
      </c>
      <c r="J315" s="186"/>
      <c r="K315" s="214">
        <v>340112</v>
      </c>
      <c r="L315" s="214">
        <v>360903</v>
      </c>
      <c r="M315" s="210">
        <f>(12*(QUOTIENT(L315,10000)-31))+MOD(QUOTIENT(L315,100),100)+MOD(L315,100)-1</f>
        <v>71</v>
      </c>
      <c r="N315" s="1">
        <f>3100+(100*QUOTIENT(M315-1,12))+MOD(M315-1,12)+1</f>
        <v>3611</v>
      </c>
      <c r="AW315" s="35"/>
      <c r="AX315" s="35"/>
      <c r="AY315" s="35"/>
      <c r="AZ315" s="35"/>
      <c r="BA315" s="35"/>
      <c r="BB315" s="35"/>
      <c r="BC315" s="35"/>
      <c r="BD315" s="35"/>
      <c r="BE315" s="35"/>
      <c r="BF315" s="35"/>
      <c r="BG315" s="35"/>
      <c r="BH315" s="97"/>
      <c r="BI315" s="24"/>
      <c r="BJ315" s="24"/>
      <c r="BK315" s="24"/>
      <c r="BL315" s="24"/>
      <c r="BM315" s="24"/>
      <c r="BN315" s="24"/>
      <c r="BO315" s="24"/>
      <c r="BP315" s="24"/>
      <c r="BQ315" s="24"/>
      <c r="BR315" s="24"/>
      <c r="BS315" s="24"/>
      <c r="BT315" s="56"/>
      <c r="BU315" s="24"/>
      <c r="BV315" s="24"/>
      <c r="BW315" s="24"/>
      <c r="BX315" s="24"/>
      <c r="BY315" s="24"/>
      <c r="BZ315" s="24"/>
      <c r="CA315" s="24"/>
      <c r="CB315" s="24"/>
      <c r="CC315" s="36"/>
      <c r="CD315" s="36"/>
      <c r="CE315" s="36"/>
    </row>
    <row r="316" spans="1:72" ht="14.25">
      <c r="A316" s="1" t="str">
        <f t="shared" si="16"/>
        <v>GG009-Bergstalh-14</v>
      </c>
      <c r="B316" s="19" t="s">
        <v>1092</v>
      </c>
      <c r="C316" s="19" t="s">
        <v>2085</v>
      </c>
      <c r="D316" s="19" t="s">
        <v>688</v>
      </c>
      <c r="E316" s="20" t="s">
        <v>1074</v>
      </c>
      <c r="F316" s="20"/>
      <c r="G316" s="103">
        <v>535</v>
      </c>
      <c r="H316" s="20" t="s">
        <v>101</v>
      </c>
      <c r="I316" s="40" t="s">
        <v>1110</v>
      </c>
      <c r="K316" s="127">
        <v>340124</v>
      </c>
      <c r="L316" s="210">
        <v>340124</v>
      </c>
      <c r="M316" s="210">
        <f>(12*(QUOTIENT(L316,10000)-31))+MOD(QUOTIENT(L316,100),100)+MOD(L316,100)-1</f>
        <v>60</v>
      </c>
      <c r="N316" s="1">
        <f>INT(L316/100)+(100*INT((MOD(L316,100)-1)/12))+MOD(MOD(L316,100)-1,12)</f>
        <v>3512</v>
      </c>
      <c r="AW316" s="43"/>
      <c r="AX316" s="43"/>
      <c r="AY316" s="43"/>
      <c r="AZ316" s="43"/>
      <c r="BA316" s="43"/>
      <c r="BB316" s="43"/>
      <c r="BC316" s="43"/>
      <c r="BD316" s="43"/>
      <c r="BE316" s="43"/>
      <c r="BF316" s="43"/>
      <c r="BG316" s="43"/>
      <c r="BH316" s="74"/>
      <c r="BI316" s="43"/>
      <c r="BJ316" s="43"/>
      <c r="BK316" s="43"/>
      <c r="BL316" s="43"/>
      <c r="BM316" s="43"/>
      <c r="BN316" s="43"/>
      <c r="BO316" s="43"/>
      <c r="BP316" s="43"/>
      <c r="BQ316" s="43"/>
      <c r="BR316" s="43"/>
      <c r="BS316" s="43"/>
      <c r="BT316" s="74"/>
    </row>
    <row r="317" spans="1:50" ht="14.25">
      <c r="A317" s="1" t="str">
        <f t="shared" si="16"/>
        <v>GG009-Zeek-15</v>
      </c>
      <c r="B317" s="19" t="s">
        <v>694</v>
      </c>
      <c r="C317" s="19" t="s">
        <v>2085</v>
      </c>
      <c r="D317" s="19" t="s">
        <v>695</v>
      </c>
      <c r="E317" s="20" t="s">
        <v>1075</v>
      </c>
      <c r="F317" s="20"/>
      <c r="G317" s="103">
        <v>5917</v>
      </c>
      <c r="H317" s="20" t="s">
        <v>101</v>
      </c>
      <c r="I317" s="40" t="s">
        <v>1111</v>
      </c>
      <c r="J317" s="20" t="s">
        <v>2192</v>
      </c>
      <c r="K317" s="127">
        <v>340201</v>
      </c>
      <c r="L317" s="210">
        <v>340201</v>
      </c>
      <c r="M317" s="210">
        <f>(12*(QUOTIENT(L317,10000)-31))+MOD(QUOTIENT(L317,100),100)+MOD(L317,100)-1</f>
        <v>38</v>
      </c>
      <c r="N317" s="1">
        <f>INT(L317/100)+(100*INT((MOD(L317,100)-1)/12))+MOD(MOD(L317,100)-1,12)</f>
        <v>3402</v>
      </c>
      <c r="AX317" s="78"/>
    </row>
    <row r="318" spans="1:52" ht="14.25">
      <c r="A318" s="1" t="str">
        <f t="shared" si="16"/>
        <v>GG010-DeMarce-13</v>
      </c>
      <c r="B318" s="19" t="s">
        <v>718</v>
      </c>
      <c r="C318" s="19" t="s">
        <v>2085</v>
      </c>
      <c r="D318" s="19" t="s">
        <v>718</v>
      </c>
      <c r="E318" s="20" t="s">
        <v>1961</v>
      </c>
      <c r="F318" s="20"/>
      <c r="G318" s="103">
        <v>4223</v>
      </c>
      <c r="H318" s="20" t="s">
        <v>104</v>
      </c>
      <c r="I318" s="40" t="s">
        <v>1109</v>
      </c>
      <c r="K318" s="127">
        <v>340201</v>
      </c>
      <c r="L318" s="210">
        <v>340401</v>
      </c>
      <c r="M318" s="210">
        <f>(12*(QUOTIENT(L318,10000)-31))+MOD(QUOTIENT(L318,100),100)+MOD(L318,100)-1</f>
        <v>40</v>
      </c>
      <c r="N318" s="1">
        <f>INT(L318/100)+(100*INT((MOD(L318,100)-1)/12))+MOD(MOD(L318,100)-1,12)</f>
        <v>3404</v>
      </c>
      <c r="AX318" s="22"/>
      <c r="AY318" s="24"/>
      <c r="AZ318" s="23"/>
    </row>
    <row r="319" spans="1:109" ht="14.25">
      <c r="A319" s="162" t="str">
        <f t="shared" si="16"/>
        <v>GG045-Barber-02</v>
      </c>
      <c r="B319" s="168" t="s">
        <v>2017</v>
      </c>
      <c r="C319" s="146" t="s">
        <v>2085</v>
      </c>
      <c r="D319" s="168" t="s">
        <v>2018</v>
      </c>
      <c r="E319" s="163" t="s">
        <v>2046</v>
      </c>
      <c r="F319" s="163"/>
      <c r="G319" s="150">
        <v>6420</v>
      </c>
      <c r="H319" s="163" t="s">
        <v>139</v>
      </c>
      <c r="I319" s="169" t="s">
        <v>1098</v>
      </c>
      <c r="J319" s="311" t="s">
        <v>13</v>
      </c>
      <c r="K319" s="153">
        <v>340201</v>
      </c>
      <c r="L319" s="212">
        <v>340801</v>
      </c>
      <c r="M319" s="210">
        <f>(12*(QUOTIENT(L319,10000)-31))+MOD(QUOTIENT(L319,100),100)+MOD(L319,100)-1</f>
        <v>44</v>
      </c>
      <c r="N319" s="1">
        <f>3100+(100*QUOTIENT(M319-1,12))+MOD(M319-1,12)+1</f>
        <v>3408</v>
      </c>
      <c r="O319" s="153" t="s">
        <v>453</v>
      </c>
      <c r="X319" s="52"/>
      <c r="AJ319" s="52"/>
      <c r="AV319" s="52"/>
      <c r="AX319" s="22"/>
      <c r="AY319" s="264"/>
      <c r="AZ319" s="264"/>
      <c r="BA319" s="264"/>
      <c r="BB319" s="264"/>
      <c r="BC319" s="264"/>
      <c r="BD319" s="23"/>
      <c r="BH319" s="52"/>
      <c r="BT319" s="52"/>
      <c r="CF319" s="52"/>
      <c r="CS319" s="122"/>
      <c r="DE319" s="122"/>
    </row>
    <row r="320" spans="1:56" ht="15">
      <c r="A320" s="175" t="str">
        <f>H320&amp;"-"&amp;B320&amp;"-"&amp;I320</f>
        <v>B36-SoF-Cooper-09</v>
      </c>
      <c r="B320" s="177" t="s">
        <v>893</v>
      </c>
      <c r="C320" s="177" t="s">
        <v>2184</v>
      </c>
      <c r="D320" s="177" t="s">
        <v>1455</v>
      </c>
      <c r="E320" s="177" t="s">
        <v>1855</v>
      </c>
      <c r="F320" s="177"/>
      <c r="G320" s="176"/>
      <c r="H320" s="177" t="s">
        <v>2147</v>
      </c>
      <c r="I320" s="175" t="s">
        <v>1105</v>
      </c>
      <c r="J320" s="176"/>
      <c r="K320" s="223">
        <v>340201</v>
      </c>
      <c r="L320" s="223">
        <v>340801</v>
      </c>
      <c r="M320" s="210">
        <f>(12*(QUOTIENT(L320,10000)-31))+MOD(QUOTIENT(L320,100),100)+MOD(L320,100)-1</f>
        <v>44</v>
      </c>
      <c r="N320" s="1">
        <f>3100+(100*QUOTIENT(M320-1,12))+MOD(M320-1,12)+1</f>
        <v>3408</v>
      </c>
      <c r="AX320" s="22"/>
      <c r="AY320" s="24"/>
      <c r="AZ320" s="24"/>
      <c r="BA320" s="24"/>
      <c r="BB320" s="24"/>
      <c r="BC320" s="24"/>
      <c r="BD320" s="23"/>
    </row>
    <row r="321" spans="1:109" s="139" customFormat="1" ht="14.25">
      <c r="A321" s="146" t="str">
        <f aca="true" t="shared" si="18" ref="A321:A337">TRIM(H321)&amp;"-"&amp;B321&amp;"-"&amp;I321</f>
        <v>GG033-Corwith-02</v>
      </c>
      <c r="B321" s="139" t="s">
        <v>501</v>
      </c>
      <c r="C321" s="70" t="s">
        <v>2085</v>
      </c>
      <c r="D321" s="139" t="s">
        <v>495</v>
      </c>
      <c r="E321" s="140" t="s">
        <v>496</v>
      </c>
      <c r="F321" s="140"/>
      <c r="G321" s="141">
        <v>14500</v>
      </c>
      <c r="H321" s="140" t="s">
        <v>127</v>
      </c>
      <c r="I321" s="142" t="s">
        <v>1098</v>
      </c>
      <c r="J321" s="140"/>
      <c r="K321" s="143">
        <v>340201</v>
      </c>
      <c r="L321" s="219">
        <v>341001</v>
      </c>
      <c r="M321" s="210">
        <f>(12*(QUOTIENT(L321,10000)-31))+MOD(QUOTIENT(L321,100),100)+MOD(L321,100)-1</f>
        <v>46</v>
      </c>
      <c r="N321" s="1">
        <f>3100+(100*QUOTIENT(M321-1,12))+MOD(M321-1,12)+1</f>
        <v>3410</v>
      </c>
      <c r="X321" s="144"/>
      <c r="AJ321" s="144"/>
      <c r="AV321" s="144"/>
      <c r="AX321" s="22"/>
      <c r="AY321" s="164"/>
      <c r="AZ321" s="164"/>
      <c r="BA321" s="164"/>
      <c r="BB321" s="164"/>
      <c r="BC321" s="164"/>
      <c r="BD321" s="164"/>
      <c r="BE321" s="164"/>
      <c r="BF321" s="23"/>
      <c r="BH321" s="144"/>
      <c r="BI321" s="146"/>
      <c r="BJ321" s="146"/>
      <c r="BK321" s="146"/>
      <c r="BL321" s="146"/>
      <c r="BM321" s="146"/>
      <c r="BN321" s="146"/>
      <c r="BO321" s="146"/>
      <c r="BP321" s="146"/>
      <c r="BQ321" s="146"/>
      <c r="BR321" s="146"/>
      <c r="BS321" s="146"/>
      <c r="BT321" s="147"/>
      <c r="CF321" s="144"/>
      <c r="CS321" s="145"/>
      <c r="DE321" s="145"/>
    </row>
    <row r="322" spans="1:71" ht="14.25">
      <c r="A322" s="1" t="str">
        <f t="shared" si="18"/>
        <v>GG014-Offord-08</v>
      </c>
      <c r="B322" s="19" t="s">
        <v>709</v>
      </c>
      <c r="C322" s="19" t="s">
        <v>2085</v>
      </c>
      <c r="D322" s="19" t="s">
        <v>710</v>
      </c>
      <c r="E322" s="20" t="s">
        <v>41</v>
      </c>
      <c r="F322" s="20"/>
      <c r="G322" s="103">
        <v>3000</v>
      </c>
      <c r="H322" s="20" t="s">
        <v>108</v>
      </c>
      <c r="I322" s="40" t="s">
        <v>1104</v>
      </c>
      <c r="K322" s="127">
        <v>340201</v>
      </c>
      <c r="L322" s="210">
        <v>350401</v>
      </c>
      <c r="M322" s="210">
        <f>(12*(QUOTIENT(L322,10000)-31))+MOD(QUOTIENT(L322,100),100)+MOD(L322,100)-1</f>
        <v>52</v>
      </c>
      <c r="N322" s="1">
        <f>INT(L322/100)+(100*INT((MOD(L322,100)-1)/12))+MOD(MOD(L322,100)-1,12)</f>
        <v>3504</v>
      </c>
      <c r="U322" s="11"/>
      <c r="V322" s="11"/>
      <c r="W322" s="11"/>
      <c r="X322" s="51"/>
      <c r="Y322" s="11"/>
      <c r="Z322" s="11"/>
      <c r="AA322" s="11"/>
      <c r="AX322" s="22"/>
      <c r="AY322" s="164"/>
      <c r="AZ322" s="24"/>
      <c r="BA322" s="24"/>
      <c r="BB322" s="24"/>
      <c r="BC322" s="24"/>
      <c r="BD322" s="24"/>
      <c r="BE322" s="24"/>
      <c r="BF322" s="24"/>
      <c r="BG322" s="24"/>
      <c r="BH322" s="56"/>
      <c r="BI322" s="24"/>
      <c r="BJ322" s="24"/>
      <c r="BK322" s="24"/>
      <c r="BL322" s="23"/>
      <c r="BQ322" s="70"/>
      <c r="BR322" s="11"/>
      <c r="BS322" s="11"/>
    </row>
    <row r="323" spans="1:84" ht="14.25">
      <c r="A323" s="1" t="str">
        <f t="shared" si="18"/>
        <v>GG025-Cooper-06</v>
      </c>
      <c r="B323" s="70" t="s">
        <v>893</v>
      </c>
      <c r="C323" s="70" t="s">
        <v>2085</v>
      </c>
      <c r="D323" s="70" t="s">
        <v>894</v>
      </c>
      <c r="E323" s="20" t="s">
        <v>355</v>
      </c>
      <c r="F323" s="20"/>
      <c r="G323" s="103">
        <v>2918</v>
      </c>
      <c r="H323" s="20" t="s">
        <v>119</v>
      </c>
      <c r="I323" s="40" t="s">
        <v>1102</v>
      </c>
      <c r="K323" s="127">
        <v>340202</v>
      </c>
      <c r="L323" s="210">
        <v>340202</v>
      </c>
      <c r="M323" s="210">
        <f>(12*(QUOTIENT(L323,10000)-31))+MOD(QUOTIENT(L323,100),100)+MOD(L323,100)-1</f>
        <v>39</v>
      </c>
      <c r="N323" s="1">
        <f>3100+(100*QUOTIENT(M323-1,12))+MOD(M323-1,12)+1</f>
        <v>3403</v>
      </c>
      <c r="U323" s="11"/>
      <c r="V323" s="11"/>
      <c r="W323" s="11"/>
      <c r="X323" s="51"/>
      <c r="Y323" s="11"/>
      <c r="Z323" s="11"/>
      <c r="AA323" s="11"/>
      <c r="AX323" s="43"/>
      <c r="AY323" s="43"/>
      <c r="BC323" s="11"/>
      <c r="BD323" s="11"/>
      <c r="BQ323" s="70"/>
      <c r="BR323" s="11"/>
      <c r="BS323" s="11"/>
      <c r="BU323" s="11"/>
      <c r="BV323" s="11"/>
      <c r="BW323" s="11"/>
      <c r="BX323" s="11"/>
      <c r="BY323" s="11"/>
      <c r="BZ323" s="11"/>
      <c r="CA323" s="11"/>
      <c r="CB323" s="11"/>
      <c r="CC323" s="11"/>
      <c r="CD323" s="11"/>
      <c r="CE323" s="11"/>
      <c r="CF323" s="58"/>
    </row>
    <row r="324" spans="1:71" ht="14.25">
      <c r="A324" s="1" t="str">
        <f t="shared" si="18"/>
        <v>GG016-Bergstralh-02</v>
      </c>
      <c r="B324" s="19" t="s">
        <v>687</v>
      </c>
      <c r="C324" s="19" t="s">
        <v>2085</v>
      </c>
      <c r="D324" s="19" t="s">
        <v>688</v>
      </c>
      <c r="E324" s="20" t="s">
        <v>89</v>
      </c>
      <c r="F324" s="20"/>
      <c r="G324" s="103">
        <v>6739</v>
      </c>
      <c r="H324" s="20" t="s">
        <v>110</v>
      </c>
      <c r="I324" s="40" t="s">
        <v>1098</v>
      </c>
      <c r="J324" s="20" t="s">
        <v>1536</v>
      </c>
      <c r="K324" s="127">
        <v>340301</v>
      </c>
      <c r="L324" s="210">
        <v>340301</v>
      </c>
      <c r="M324" s="210">
        <f>(12*(QUOTIENT(L324,10000)-31))+MOD(QUOTIENT(L324,100),100)+MOD(L324,100)-1</f>
        <v>39</v>
      </c>
      <c r="N324" s="1">
        <f>INT(L324/100)+(100*INT((MOD(L324,100)-1)/12))+MOD(MOD(L324,100)-1,12)</f>
        <v>3403</v>
      </c>
      <c r="U324" s="11"/>
      <c r="V324" s="11"/>
      <c r="W324" s="11"/>
      <c r="X324" s="51"/>
      <c r="Y324" s="11"/>
      <c r="Z324" s="11"/>
      <c r="AA324" s="11"/>
      <c r="AY324" s="43"/>
      <c r="BC324" s="11"/>
      <c r="BD324" s="11"/>
      <c r="BQ324" s="70"/>
      <c r="BR324" s="11"/>
      <c r="BS324" s="11"/>
    </row>
    <row r="325" spans="1:71" ht="14.25">
      <c r="A325" s="1" t="str">
        <f t="shared" si="18"/>
        <v>GG016-Offord-06</v>
      </c>
      <c r="B325" s="19" t="s">
        <v>709</v>
      </c>
      <c r="C325" s="19" t="s">
        <v>2085</v>
      </c>
      <c r="D325" s="19" t="s">
        <v>710</v>
      </c>
      <c r="E325" s="20" t="s">
        <v>145</v>
      </c>
      <c r="F325" s="20"/>
      <c r="G325" s="103">
        <v>4122</v>
      </c>
      <c r="H325" s="20" t="s">
        <v>110</v>
      </c>
      <c r="I325" s="40" t="s">
        <v>1102</v>
      </c>
      <c r="K325" s="127">
        <v>340301</v>
      </c>
      <c r="L325" s="210">
        <v>340301</v>
      </c>
      <c r="M325" s="210">
        <f>(12*(QUOTIENT(L325,10000)-31))+MOD(QUOTIENT(L325,100),100)+MOD(L325,100)-1</f>
        <v>39</v>
      </c>
      <c r="N325" s="1">
        <f>INT(L325/100)+(100*INT((MOD(L325,100)-1)/12))+MOD(MOD(L325,100)-1,12)</f>
        <v>3403</v>
      </c>
      <c r="U325" s="11"/>
      <c r="V325" s="11"/>
      <c r="W325" s="11"/>
      <c r="X325" s="51"/>
      <c r="Y325" s="11"/>
      <c r="Z325" s="11"/>
      <c r="AA325" s="11"/>
      <c r="AY325" s="43"/>
      <c r="BC325" s="11"/>
      <c r="BD325" s="11"/>
      <c r="BQ325" s="70"/>
      <c r="BR325" s="11"/>
      <c r="BS325" s="11"/>
    </row>
    <row r="326" spans="1:109" ht="14.25">
      <c r="A326" s="162" t="str">
        <f t="shared" si="18"/>
        <v>GG040-Prem-07</v>
      </c>
      <c r="B326" s="168" t="s">
        <v>2000</v>
      </c>
      <c r="C326" s="146" t="s">
        <v>2085</v>
      </c>
      <c r="D326" s="162" t="s">
        <v>2001</v>
      </c>
      <c r="E326" s="163" t="s">
        <v>2002</v>
      </c>
      <c r="F326" s="163"/>
      <c r="G326" s="150">
        <v>5734</v>
      </c>
      <c r="H326" s="163" t="s">
        <v>134</v>
      </c>
      <c r="I326" s="169" t="s">
        <v>1103</v>
      </c>
      <c r="K326">
        <v>340301</v>
      </c>
      <c r="L326" s="212">
        <v>340301</v>
      </c>
      <c r="M326" s="210">
        <f>(12*(QUOTIENT(L326,10000)-31))+MOD(QUOTIENT(L326,100),100)+MOD(L326,100)-1</f>
        <v>39</v>
      </c>
      <c r="N326" s="1">
        <f>3100+(100*QUOTIENT(M326-1,12))+MOD(M326-1,12)+1</f>
        <v>3403</v>
      </c>
      <c r="O326" s="153" t="s">
        <v>2003</v>
      </c>
      <c r="X326" s="52"/>
      <c r="AJ326" s="52"/>
      <c r="AV326" s="52"/>
      <c r="AY326" s="43"/>
      <c r="BH326" s="52"/>
      <c r="BT326" s="52"/>
      <c r="CF326" s="52"/>
      <c r="CS326" s="122"/>
      <c r="DE326" s="122"/>
    </row>
    <row r="327" spans="1:109" ht="14.25">
      <c r="A327" s="162" t="str">
        <f t="shared" si="18"/>
        <v>GG041-Prem-07</v>
      </c>
      <c r="B327" s="168" t="s">
        <v>2000</v>
      </c>
      <c r="C327" s="146" t="s">
        <v>2085</v>
      </c>
      <c r="D327" s="162" t="s">
        <v>2001</v>
      </c>
      <c r="E327" s="163" t="s">
        <v>2011</v>
      </c>
      <c r="F327" s="163"/>
      <c r="G327" s="150">
        <v>7143</v>
      </c>
      <c r="H327" s="163" t="s">
        <v>135</v>
      </c>
      <c r="I327" s="169" t="s">
        <v>1103</v>
      </c>
      <c r="K327">
        <v>340301</v>
      </c>
      <c r="L327" s="212">
        <v>340301</v>
      </c>
      <c r="M327" s="210">
        <f>(12*(QUOTIENT(L327,10000)-31))+MOD(QUOTIENT(L327,100),100)+MOD(L327,100)-1</f>
        <v>39</v>
      </c>
      <c r="N327" s="1">
        <f>3100+(100*QUOTIENT(M327-1,12))+MOD(M327-1,12)+1</f>
        <v>3403</v>
      </c>
      <c r="X327" s="52"/>
      <c r="AJ327" s="52"/>
      <c r="AV327" s="52"/>
      <c r="AY327" s="43"/>
      <c r="BH327" s="52"/>
      <c r="BT327" s="52"/>
      <c r="CF327" s="52"/>
      <c r="CS327" s="122"/>
      <c r="DE327" s="122"/>
    </row>
    <row r="328" spans="1:109" ht="14.25">
      <c r="A328" s="162" t="str">
        <f t="shared" si="18"/>
        <v>GG042-Prem-08</v>
      </c>
      <c r="B328" s="168" t="s">
        <v>2000</v>
      </c>
      <c r="C328" s="146" t="s">
        <v>2085</v>
      </c>
      <c r="D328" s="168" t="s">
        <v>2001</v>
      </c>
      <c r="E328" s="163" t="s">
        <v>2024</v>
      </c>
      <c r="F328" s="163"/>
      <c r="G328" s="150">
        <v>5541</v>
      </c>
      <c r="H328" s="163" t="s">
        <v>136</v>
      </c>
      <c r="I328" s="169" t="s">
        <v>1104</v>
      </c>
      <c r="K328" s="153">
        <v>340301</v>
      </c>
      <c r="L328" s="212">
        <v>340301</v>
      </c>
      <c r="M328" s="210">
        <f>(12*(QUOTIENT(L328,10000)-31))+MOD(QUOTIENT(L328,100),100)+MOD(L328,100)-1</f>
        <v>39</v>
      </c>
      <c r="N328" s="1">
        <f>3100+(100*QUOTIENT(M328-1,12))+MOD(M328-1,12)+1</f>
        <v>3403</v>
      </c>
      <c r="X328" s="52"/>
      <c r="AJ328" s="52"/>
      <c r="AV328" s="52"/>
      <c r="AY328" s="43"/>
      <c r="BH328" s="52"/>
      <c r="BT328" s="52"/>
      <c r="CF328" s="52"/>
      <c r="CS328" s="122"/>
      <c r="DE328" s="122"/>
    </row>
    <row r="329" spans="1:51" ht="15">
      <c r="A329" s="175" t="str">
        <f t="shared" si="18"/>
        <v>GG074-Carrico-02</v>
      </c>
      <c r="B329" s="175" t="s">
        <v>812</v>
      </c>
      <c r="C329" s="175" t="s">
        <v>2085</v>
      </c>
      <c r="D329" s="175" t="s">
        <v>813</v>
      </c>
      <c r="E329" s="177" t="s">
        <v>1439</v>
      </c>
      <c r="F329" s="175"/>
      <c r="G329" s="175">
        <v>2012</v>
      </c>
      <c r="H329" s="175" t="s">
        <v>1438</v>
      </c>
      <c r="I329" s="175" t="s">
        <v>1098</v>
      </c>
      <c r="J329" s="176"/>
      <c r="K329" s="224">
        <v>340301</v>
      </c>
      <c r="L329" s="224">
        <v>340301</v>
      </c>
      <c r="M329" s="210">
        <f>(12*(QUOTIENT(L329,10000)-31))+MOD(QUOTIENT(L329,100),100)+MOD(L329,100)-1</f>
        <v>39</v>
      </c>
      <c r="N329" s="1">
        <f>3100+(100*QUOTIENT(M329-1,12))+MOD(M329-1,12)+1</f>
        <v>3403</v>
      </c>
      <c r="O329" s="176"/>
      <c r="AY329" s="43"/>
    </row>
    <row r="330" spans="1:52" ht="14.25">
      <c r="A330" s="1" t="str">
        <f t="shared" si="18"/>
        <v>GG017-Carrico-11</v>
      </c>
      <c r="B330" s="19" t="s">
        <v>812</v>
      </c>
      <c r="C330" s="19" t="s">
        <v>2085</v>
      </c>
      <c r="D330" s="19" t="s">
        <v>813</v>
      </c>
      <c r="E330" s="20" t="s">
        <v>183</v>
      </c>
      <c r="F330" s="20"/>
      <c r="G330" s="101">
        <v>12720</v>
      </c>
      <c r="H330" s="20" t="s">
        <v>111</v>
      </c>
      <c r="I330" s="40" t="s">
        <v>1107</v>
      </c>
      <c r="J330" s="20" t="s">
        <v>1535</v>
      </c>
      <c r="K330" s="127">
        <v>340301</v>
      </c>
      <c r="L330" s="210">
        <v>340401</v>
      </c>
      <c r="M330" s="210">
        <f>(12*(QUOTIENT(L330,10000)-31))+MOD(QUOTIENT(L330,100),100)+MOD(L330,100)-1</f>
        <v>40</v>
      </c>
      <c r="N330" s="1">
        <f>INT(L330/100)+(100*INT((MOD(L330,100)-1)/12))+MOD(MOD(L330,100)-1,12)</f>
        <v>3404</v>
      </c>
      <c r="AY330" s="22"/>
      <c r="AZ330" s="23"/>
    </row>
    <row r="331" spans="1:109" ht="14.25">
      <c r="A331" s="162" t="str">
        <f t="shared" si="18"/>
        <v>GG043-Prem-06</v>
      </c>
      <c r="B331" s="168" t="s">
        <v>2000</v>
      </c>
      <c r="C331" s="146" t="s">
        <v>2085</v>
      </c>
      <c r="D331" s="168" t="s">
        <v>2001</v>
      </c>
      <c r="E331" s="163" t="s">
        <v>2030</v>
      </c>
      <c r="F331" s="163"/>
      <c r="G331" s="150">
        <v>5272</v>
      </c>
      <c r="H331" s="163" t="s">
        <v>137</v>
      </c>
      <c r="I331" s="169" t="s">
        <v>1102</v>
      </c>
      <c r="K331" s="153">
        <v>340301</v>
      </c>
      <c r="L331" s="212">
        <v>340401</v>
      </c>
      <c r="M331" s="210">
        <f>(12*(QUOTIENT(L331,10000)-31))+MOD(QUOTIENT(L331,100),100)+MOD(L331,100)-1</f>
        <v>40</v>
      </c>
      <c r="N331" s="1">
        <f>3100+(100*QUOTIENT(M331-1,12))+MOD(M331-1,12)+1</f>
        <v>3404</v>
      </c>
      <c r="X331" s="52"/>
      <c r="AJ331" s="52"/>
      <c r="AV331" s="52"/>
      <c r="AY331" s="22"/>
      <c r="AZ331" s="23"/>
      <c r="BH331" s="52"/>
      <c r="BT331" s="52"/>
      <c r="CF331" s="52"/>
      <c r="CS331" s="122"/>
      <c r="DE331" s="122"/>
    </row>
    <row r="332" spans="1:84" ht="14.25">
      <c r="A332" s="1" t="str">
        <f t="shared" si="18"/>
        <v>GG023-Hughes-08</v>
      </c>
      <c r="B332" s="19" t="s">
        <v>728</v>
      </c>
      <c r="C332" s="19" t="s">
        <v>2085</v>
      </c>
      <c r="D332" s="19" t="s">
        <v>729</v>
      </c>
      <c r="E332" s="20" t="s">
        <v>317</v>
      </c>
      <c r="F332" s="20"/>
      <c r="G332" s="103">
        <v>14492</v>
      </c>
      <c r="H332" s="20" t="s">
        <v>117</v>
      </c>
      <c r="I332" s="40" t="s">
        <v>1104</v>
      </c>
      <c r="J332" s="173" t="s">
        <v>25</v>
      </c>
      <c r="K332" s="127">
        <v>340301</v>
      </c>
      <c r="L332" s="210">
        <v>340501</v>
      </c>
      <c r="M332" s="210">
        <f>(12*(QUOTIENT(L332,10000)-31))+MOD(QUOTIENT(L332,100),100)+MOD(L332,100)-1</f>
        <v>41</v>
      </c>
      <c r="N332" s="11">
        <f>INT(L332/100)+(100*INT((MOD(L332,100)-1)/12))+MOD(MOD(L332,100)-1,12)</f>
        <v>3405</v>
      </c>
      <c r="U332" s="11"/>
      <c r="V332" s="11"/>
      <c r="W332" s="11"/>
      <c r="X332" s="51"/>
      <c r="Y332" s="11"/>
      <c r="Z332" s="11"/>
      <c r="AA332" s="11"/>
      <c r="AV332" s="58"/>
      <c r="AW332" s="11"/>
      <c r="AX332" s="11"/>
      <c r="AY332" s="22"/>
      <c r="AZ332" s="24"/>
      <c r="BA332" s="23"/>
      <c r="BC332" s="11"/>
      <c r="BD332" s="11"/>
      <c r="BQ332" s="70"/>
      <c r="BR332" s="11"/>
      <c r="BS332" s="11"/>
      <c r="BU332" s="11"/>
      <c r="BV332" s="11"/>
      <c r="BW332" s="11"/>
      <c r="BX332" s="11"/>
      <c r="BY332" s="11"/>
      <c r="BZ332" s="11"/>
      <c r="CA332" s="11"/>
      <c r="CB332" s="11"/>
      <c r="CC332" s="11"/>
      <c r="CD332" s="11"/>
      <c r="CE332" s="11"/>
      <c r="CF332" s="58"/>
    </row>
    <row r="333" spans="1:109" s="306" customFormat="1" ht="14.25">
      <c r="A333" s="162" t="str">
        <f t="shared" si="18"/>
        <v>GG035-Sakalucks-08</v>
      </c>
      <c r="B333" s="162" t="s">
        <v>149</v>
      </c>
      <c r="C333" s="70" t="s">
        <v>2085</v>
      </c>
      <c r="D333" s="162" t="s">
        <v>510</v>
      </c>
      <c r="E333" s="311" t="s">
        <v>524</v>
      </c>
      <c r="F333" s="311"/>
      <c r="G333" s="304">
        <v>5316</v>
      </c>
      <c r="H333" s="311" t="s">
        <v>129</v>
      </c>
      <c r="I333" s="310" t="s">
        <v>1104</v>
      </c>
      <c r="J333" s="311" t="s">
        <v>26</v>
      </c>
      <c r="K333" s="306">
        <v>340301</v>
      </c>
      <c r="L333" s="307">
        <v>340501</v>
      </c>
      <c r="M333" s="210">
        <f>(12*(QUOTIENT(L333,10000)-31))+MOD(QUOTIENT(L333,100),100)+MOD(L333,100)-1</f>
        <v>41</v>
      </c>
      <c r="N333" s="1">
        <f>3100+(100*QUOTIENT(M333-1,12))+MOD(M333-1,12)+1</f>
        <v>3405</v>
      </c>
      <c r="X333" s="58"/>
      <c r="AJ333" s="58"/>
      <c r="AV333" s="58"/>
      <c r="AY333" s="22"/>
      <c r="AZ333" s="264"/>
      <c r="BA333" s="23"/>
      <c r="BH333" s="58"/>
      <c r="BT333" s="58"/>
      <c r="CF333" s="58"/>
      <c r="CS333" s="132"/>
      <c r="DE333" s="132"/>
    </row>
    <row r="334" spans="1:84" ht="14.25">
      <c r="A334" s="1" t="str">
        <f t="shared" si="18"/>
        <v>GG028-Sakalucks-07</v>
      </c>
      <c r="B334" s="70" t="s">
        <v>149</v>
      </c>
      <c r="C334" s="70" t="s">
        <v>2085</v>
      </c>
      <c r="D334" s="70" t="s">
        <v>93</v>
      </c>
      <c r="E334" s="20" t="s">
        <v>438</v>
      </c>
      <c r="F334" s="20"/>
      <c r="G334" s="103">
        <v>9542</v>
      </c>
      <c r="H334" s="20" t="s">
        <v>122</v>
      </c>
      <c r="I334" s="40" t="s">
        <v>1103</v>
      </c>
      <c r="J334" s="20" t="s">
        <v>26</v>
      </c>
      <c r="K334" s="127">
        <v>340301</v>
      </c>
      <c r="L334" s="215">
        <v>340601</v>
      </c>
      <c r="M334" s="210">
        <f>(12*(QUOTIENT(L334,10000)-31))+MOD(QUOTIENT(L334,100),100)+MOD(L334,100)-1</f>
        <v>42</v>
      </c>
      <c r="N334" s="1">
        <f>3100+(100*QUOTIENT(M334-1,12))+MOD(M334-1,12)+1</f>
        <v>3406</v>
      </c>
      <c r="U334" s="11"/>
      <c r="V334" s="11"/>
      <c r="W334" s="11"/>
      <c r="X334" s="51"/>
      <c r="Y334" s="11"/>
      <c r="Z334" s="11"/>
      <c r="AA334" s="11"/>
      <c r="AY334" s="22"/>
      <c r="AZ334" s="24"/>
      <c r="BA334" s="24"/>
      <c r="BB334" s="23"/>
      <c r="BC334" s="11"/>
      <c r="BD334" s="11"/>
      <c r="BQ334" s="70"/>
      <c r="BR334" s="11"/>
      <c r="BS334" s="11"/>
      <c r="BU334" s="11"/>
      <c r="BV334" s="11"/>
      <c r="BW334" s="11"/>
      <c r="BX334" s="11"/>
      <c r="BY334" s="11"/>
      <c r="BZ334" s="11"/>
      <c r="CA334" s="11"/>
      <c r="CB334" s="11"/>
      <c r="CC334" s="11"/>
      <c r="CD334" s="11"/>
      <c r="CE334" s="11"/>
      <c r="CF334" s="58"/>
    </row>
    <row r="335" spans="1:54" ht="15">
      <c r="A335" s="175" t="str">
        <f t="shared" si="18"/>
        <v>GG087-Whitworth-Roth-03</v>
      </c>
      <c r="B335" s="175" t="s">
        <v>1543</v>
      </c>
      <c r="C335" s="175" t="s">
        <v>2085</v>
      </c>
      <c r="D335" s="175" t="s">
        <v>1544</v>
      </c>
      <c r="E335" s="177" t="s">
        <v>1545</v>
      </c>
      <c r="F335" s="175"/>
      <c r="G335" s="175">
        <v>9305</v>
      </c>
      <c r="H335" s="175" t="s">
        <v>1529</v>
      </c>
      <c r="I335" s="175" t="s">
        <v>1099</v>
      </c>
      <c r="J335" s="176"/>
      <c r="K335" s="224">
        <v>340301</v>
      </c>
      <c r="L335" s="224">
        <v>340601</v>
      </c>
      <c r="M335" s="210">
        <f>(12*(QUOTIENT(L335,10000)-31))+MOD(QUOTIENT(L335,100),100)+MOD(L335,100)-1</f>
        <v>42</v>
      </c>
      <c r="N335" s="1">
        <f>3100+(100*QUOTIENT(M335-1,12))+MOD(M335-1,12)+1</f>
        <v>3406</v>
      </c>
      <c r="O335" s="176"/>
      <c r="AY335" s="22"/>
      <c r="AZ335" s="24"/>
      <c r="BA335" s="24"/>
      <c r="BB335" s="23"/>
    </row>
    <row r="336" spans="1:71" ht="14.25">
      <c r="A336" s="1" t="str">
        <f t="shared" si="18"/>
        <v>GG015-Carroll-06</v>
      </c>
      <c r="B336" s="19" t="s">
        <v>42</v>
      </c>
      <c r="C336" s="19" t="s">
        <v>2085</v>
      </c>
      <c r="D336" s="19" t="s">
        <v>43</v>
      </c>
      <c r="E336" s="20" t="s">
        <v>79</v>
      </c>
      <c r="F336" s="20"/>
      <c r="G336" s="103">
        <v>6534</v>
      </c>
      <c r="H336" s="20" t="s">
        <v>109</v>
      </c>
      <c r="I336" s="40" t="s">
        <v>1102</v>
      </c>
      <c r="J336" s="20" t="s">
        <v>1536</v>
      </c>
      <c r="K336" s="127">
        <v>340301</v>
      </c>
      <c r="L336" s="210">
        <v>350402</v>
      </c>
      <c r="M336" s="210">
        <f>(12*(QUOTIENT(L336,10000)-31))+MOD(QUOTIENT(L336,100),100)+MOD(L336,100)-1</f>
        <v>53</v>
      </c>
      <c r="N336" s="1">
        <f>INT(L336/100)+(100*INT((MOD(L336,100)-1)/12))+MOD(MOD(L336,100)-1,12)</f>
        <v>3505</v>
      </c>
      <c r="O336" s="19"/>
      <c r="U336" s="11"/>
      <c r="V336" s="11"/>
      <c r="W336" s="11"/>
      <c r="X336" s="51"/>
      <c r="Y336" s="11"/>
      <c r="Z336" s="11"/>
      <c r="AA336" s="11"/>
      <c r="AY336" s="22"/>
      <c r="AZ336" s="24"/>
      <c r="BA336" s="24"/>
      <c r="BB336" s="24"/>
      <c r="BC336" s="24"/>
      <c r="BD336" s="24"/>
      <c r="BE336" s="24"/>
      <c r="BF336" s="24"/>
      <c r="BG336" s="24"/>
      <c r="BH336" s="56"/>
      <c r="BI336" s="24"/>
      <c r="BJ336" s="24"/>
      <c r="BK336" s="24"/>
      <c r="BL336" s="36"/>
      <c r="BM336" s="36"/>
      <c r="BQ336" s="70"/>
      <c r="BR336" s="11"/>
      <c r="BS336" s="11"/>
    </row>
    <row r="337" spans="1:84" ht="14.25">
      <c r="A337" s="165" t="str">
        <f t="shared" si="18"/>
        <v>B35-TWEB-DeMarce-04</v>
      </c>
      <c r="B337" s="70" t="s">
        <v>718</v>
      </c>
      <c r="C337" s="19" t="s">
        <v>2183</v>
      </c>
      <c r="D337" s="70" t="s">
        <v>719</v>
      </c>
      <c r="E337" s="20" t="s">
        <v>372</v>
      </c>
      <c r="F337" s="20"/>
      <c r="G337" s="103">
        <v>59580</v>
      </c>
      <c r="H337" s="6" t="s">
        <v>1863</v>
      </c>
      <c r="I337" s="40" t="s">
        <v>1100</v>
      </c>
      <c r="K337" s="127">
        <v>340301</v>
      </c>
      <c r="L337" s="215">
        <v>350501</v>
      </c>
      <c r="M337" s="210">
        <f>(12*(QUOTIENT(L337,10000)-31))+MOD(QUOTIENT(L337,100),100)+MOD(L337,100)-1</f>
        <v>53</v>
      </c>
      <c r="N337" s="1">
        <f>3100+(100*QUOTIENT(M337-1,12))+MOD(M337-1,12)+1</f>
        <v>3505</v>
      </c>
      <c r="U337" s="11"/>
      <c r="V337" s="11"/>
      <c r="W337" s="11"/>
      <c r="X337" s="51"/>
      <c r="Y337" s="11"/>
      <c r="Z337" s="11"/>
      <c r="AA337" s="11"/>
      <c r="AY337" s="22"/>
      <c r="AZ337" s="24"/>
      <c r="BA337" s="24"/>
      <c r="BB337" s="24"/>
      <c r="BC337" s="24"/>
      <c r="BD337" s="24"/>
      <c r="BE337" s="24"/>
      <c r="BF337" s="24"/>
      <c r="BG337" s="24"/>
      <c r="BH337" s="56"/>
      <c r="BI337" s="24"/>
      <c r="BJ337" s="24"/>
      <c r="BK337" s="24"/>
      <c r="BL337" s="24"/>
      <c r="BM337" s="23"/>
      <c r="BQ337" s="70"/>
      <c r="BR337" s="11"/>
      <c r="BS337" s="11"/>
      <c r="BU337" s="11"/>
      <c r="BV337" s="11"/>
      <c r="BW337" s="11"/>
      <c r="BX337" s="11"/>
      <c r="BY337" s="11"/>
      <c r="BZ337" s="11"/>
      <c r="CA337" s="11"/>
      <c r="CB337" s="11"/>
      <c r="CC337" s="11"/>
      <c r="CD337" s="11"/>
      <c r="CE337" s="11"/>
      <c r="CF337" s="58"/>
    </row>
    <row r="338" spans="1:66" ht="15">
      <c r="A338" s="175" t="str">
        <f>H338&amp;"-"&amp;B338&amp;"-"&amp;I338</f>
        <v>RofP010-Sakalauks-00</v>
      </c>
      <c r="B338" s="177" t="s">
        <v>1719</v>
      </c>
      <c r="C338" s="177" t="s">
        <v>2184</v>
      </c>
      <c r="D338" s="177" t="s">
        <v>1753</v>
      </c>
      <c r="E338" s="177" t="s">
        <v>1754</v>
      </c>
      <c r="F338" s="177" t="s">
        <v>23</v>
      </c>
      <c r="G338" s="176"/>
      <c r="H338" s="177" t="s">
        <v>1755</v>
      </c>
      <c r="I338" s="177" t="str">
        <f>TEXT(0,"00")</f>
        <v>00</v>
      </c>
      <c r="J338" s="176"/>
      <c r="K338" s="223">
        <v>340301</v>
      </c>
      <c r="L338" s="223">
        <v>350601</v>
      </c>
      <c r="M338" s="210">
        <f>(12*(QUOTIENT(L338,10000)-31))+MOD(QUOTIENT(L338,100),100)+MOD(L338,100)-1</f>
        <v>54</v>
      </c>
      <c r="N338" s="1">
        <f>3100+(100*QUOTIENT(M338-1,12))+MOD(M338-1,12)+1</f>
        <v>3506</v>
      </c>
      <c r="AY338" s="22"/>
      <c r="AZ338" s="24"/>
      <c r="BA338" s="24"/>
      <c r="BB338" s="24"/>
      <c r="BC338" s="24"/>
      <c r="BD338" s="24"/>
      <c r="BE338" s="24"/>
      <c r="BF338" s="24"/>
      <c r="BG338" s="24"/>
      <c r="BH338" s="56"/>
      <c r="BI338" s="24"/>
      <c r="BJ338" s="24"/>
      <c r="BK338" s="24"/>
      <c r="BL338" s="24"/>
      <c r="BM338" s="24"/>
      <c r="BN338" s="23"/>
    </row>
    <row r="339" spans="1:55" ht="14.25">
      <c r="A339" s="1" t="str">
        <f aca="true" t="shared" si="19" ref="A339:A346">TRIM(H339)&amp;"-"&amp;B339&amp;"-"&amp;I339</f>
        <v>GG010-Evans-07</v>
      </c>
      <c r="B339" s="19" t="s">
        <v>1041</v>
      </c>
      <c r="C339" s="19" t="s">
        <v>2085</v>
      </c>
      <c r="D339" s="19" t="s">
        <v>1039</v>
      </c>
      <c r="E339" s="20" t="s">
        <v>1955</v>
      </c>
      <c r="F339" s="20"/>
      <c r="G339" s="103">
        <v>1705</v>
      </c>
      <c r="H339" s="20" t="s">
        <v>104</v>
      </c>
      <c r="I339" s="40" t="s">
        <v>1103</v>
      </c>
      <c r="K339" s="127">
        <v>340302</v>
      </c>
      <c r="L339" s="210">
        <v>340602</v>
      </c>
      <c r="M339" s="210">
        <f>(12*(QUOTIENT(L339,10000)-31))+MOD(QUOTIENT(L339,100),100)+MOD(L339,100)-1</f>
        <v>43</v>
      </c>
      <c r="N339" s="1">
        <f>INT(L339/100)+(100*INT((MOD(L339,100)-1)/12))+MOD(MOD(L339,100)-1,12)</f>
        <v>3407</v>
      </c>
      <c r="AY339" s="35"/>
      <c r="AZ339" s="35"/>
      <c r="BA339" s="24"/>
      <c r="BB339" s="36"/>
      <c r="BC339" s="36"/>
    </row>
    <row r="340" spans="1:53" ht="14.25">
      <c r="A340" s="1" t="str">
        <f t="shared" si="19"/>
        <v>GG002-Spehar-01</v>
      </c>
      <c r="B340" s="1" t="s">
        <v>902</v>
      </c>
      <c r="C340" s="19" t="s">
        <v>2085</v>
      </c>
      <c r="D340" s="1" t="s">
        <v>903</v>
      </c>
      <c r="E340" s="2" t="s">
        <v>904</v>
      </c>
      <c r="G340" s="101">
        <v>6794</v>
      </c>
      <c r="H340" s="2" t="s">
        <v>95</v>
      </c>
      <c r="I340" s="40" t="s">
        <v>1097</v>
      </c>
      <c r="J340" s="20" t="s">
        <v>2189</v>
      </c>
      <c r="K340" s="127">
        <v>340303</v>
      </c>
      <c r="L340" s="210">
        <v>340303</v>
      </c>
      <c r="M340" s="210">
        <f>(12*(QUOTIENT(L340,10000)-31))+MOD(QUOTIENT(L340,100),100)+MOD(L340,100)-1</f>
        <v>41</v>
      </c>
      <c r="N340" s="1">
        <f>3100+(100*QUOTIENT(M340-1,12))+MOD(M340-1,12)+1</f>
        <v>3405</v>
      </c>
      <c r="AY340" s="8"/>
      <c r="AZ340" s="8"/>
      <c r="BA340" s="8"/>
    </row>
    <row r="341" spans="1:60" ht="14.25">
      <c r="A341" s="1" t="str">
        <f t="shared" si="19"/>
        <v>GG008-Howard-02</v>
      </c>
      <c r="B341" s="19" t="s">
        <v>898</v>
      </c>
      <c r="C341" s="19" t="s">
        <v>2085</v>
      </c>
      <c r="D341" s="19" t="s">
        <v>899</v>
      </c>
      <c r="E341" s="20" t="s">
        <v>1046</v>
      </c>
      <c r="F341" s="20"/>
      <c r="G341" s="103">
        <v>1864</v>
      </c>
      <c r="H341" s="20" t="s">
        <v>103</v>
      </c>
      <c r="I341" s="40" t="s">
        <v>1098</v>
      </c>
      <c r="K341" s="127">
        <v>340303</v>
      </c>
      <c r="L341" s="216">
        <v>340303</v>
      </c>
      <c r="M341" s="210">
        <f>(12*(QUOTIENT(L341,10000)-31))+MOD(QUOTIENT(L341,100),100)+MOD(L341,100)-1</f>
        <v>41</v>
      </c>
      <c r="N341" s="1">
        <f>3100+(100*QUOTIENT(M341-1,12))+MOD(M341-1,12)+1</f>
        <v>3405</v>
      </c>
      <c r="AW341" s="11"/>
      <c r="AX341" s="11"/>
      <c r="AY341" s="46"/>
      <c r="AZ341" s="8"/>
      <c r="BA341" s="8"/>
      <c r="BB341" s="11"/>
      <c r="BC341" s="11"/>
      <c r="BD341" s="11"/>
      <c r="BE341" s="11"/>
      <c r="BF341" s="11"/>
      <c r="BG341" s="11"/>
      <c r="BH341" s="58"/>
    </row>
    <row r="342" spans="1:71" ht="14.25">
      <c r="A342" s="1" t="str">
        <f t="shared" si="19"/>
        <v>GG012-Zeek-09</v>
      </c>
      <c r="B342" s="19" t="s">
        <v>694</v>
      </c>
      <c r="C342" s="19" t="s">
        <v>2085</v>
      </c>
      <c r="D342" s="19" t="s">
        <v>695</v>
      </c>
      <c r="E342" s="20" t="s">
        <v>2099</v>
      </c>
      <c r="F342" s="20"/>
      <c r="G342" s="103">
        <v>6430</v>
      </c>
      <c r="H342" s="20" t="s">
        <v>106</v>
      </c>
      <c r="I342" s="40" t="s">
        <v>1105</v>
      </c>
      <c r="K342" s="127">
        <v>340303</v>
      </c>
      <c r="L342" s="210">
        <v>340303</v>
      </c>
      <c r="M342" s="210">
        <f>(12*(QUOTIENT(L342,10000)-31))+MOD(QUOTIENT(L342,100),100)+MOD(L342,100)-1</f>
        <v>41</v>
      </c>
      <c r="N342" s="1">
        <f>INT(L342/100)+(100*INT((MOD(L342,100)-1)/12))+MOD(MOD(L342,100)-1,12)</f>
        <v>3405</v>
      </c>
      <c r="U342" s="11"/>
      <c r="V342" s="11"/>
      <c r="W342" s="11"/>
      <c r="X342" s="51"/>
      <c r="Y342" s="11"/>
      <c r="Z342" s="11"/>
      <c r="AA342" s="11"/>
      <c r="AY342" s="43"/>
      <c r="AZ342" s="43"/>
      <c r="BA342" s="43"/>
      <c r="BQ342" s="70"/>
      <c r="BR342" s="11"/>
      <c r="BS342" s="11"/>
    </row>
    <row r="343" spans="1:53" ht="14.25">
      <c r="A343" s="1" t="str">
        <f t="shared" si="19"/>
        <v>GG017-Cooper-08</v>
      </c>
      <c r="B343" s="19" t="s">
        <v>893</v>
      </c>
      <c r="C343" s="19" t="s">
        <v>2085</v>
      </c>
      <c r="D343" s="19" t="s">
        <v>894</v>
      </c>
      <c r="E343" s="20" t="s">
        <v>180</v>
      </c>
      <c r="F343" s="20"/>
      <c r="G343" s="101">
        <v>4514</v>
      </c>
      <c r="H343" s="20" t="s">
        <v>111</v>
      </c>
      <c r="I343" s="40" t="s">
        <v>1104</v>
      </c>
      <c r="J343" s="20" t="s">
        <v>1536</v>
      </c>
      <c r="K343" s="127">
        <v>340303</v>
      </c>
      <c r="L343" s="210">
        <v>340303</v>
      </c>
      <c r="M343" s="210">
        <f>(12*(QUOTIENT(L343,10000)-31))+MOD(QUOTIENT(L343,100),100)+MOD(L343,100)-1</f>
        <v>41</v>
      </c>
      <c r="N343" s="1">
        <f>INT(L343/100)+(100*INT((MOD(L343,100)-1)/12))+MOD(MOD(L343,100)-1,12)</f>
        <v>3405</v>
      </c>
      <c r="AY343" s="43"/>
      <c r="AZ343" s="43"/>
      <c r="BA343" s="43"/>
    </row>
    <row r="344" spans="1:91" ht="14.25">
      <c r="A344" s="1" t="str">
        <f t="shared" si="19"/>
        <v>GG021-diCiacca-04</v>
      </c>
      <c r="B344" s="19" t="s">
        <v>286</v>
      </c>
      <c r="C344" s="19" t="s">
        <v>2085</v>
      </c>
      <c r="D344" s="19" t="s">
        <v>277</v>
      </c>
      <c r="E344" s="20" t="s">
        <v>278</v>
      </c>
      <c r="F344" s="20"/>
      <c r="G344" s="103">
        <v>1537</v>
      </c>
      <c r="H344" s="20" t="s">
        <v>115</v>
      </c>
      <c r="I344" s="40" t="s">
        <v>1100</v>
      </c>
      <c r="J344" s="20" t="s">
        <v>1537</v>
      </c>
      <c r="K344" s="127">
        <v>340303</v>
      </c>
      <c r="L344" s="210">
        <v>340303</v>
      </c>
      <c r="M344" s="210">
        <f>(12*(QUOTIENT(L344,10000)-31))+MOD(QUOTIENT(L344,100),100)+MOD(L344,100)-1</f>
        <v>41</v>
      </c>
      <c r="N344" s="1">
        <f>INT(L344/100)+(100*INT((MOD(L344,100)-1)/12))+MOD(MOD(L344,100)-1,12)</f>
        <v>3405</v>
      </c>
      <c r="U344" s="11"/>
      <c r="V344" s="11"/>
      <c r="W344" s="11"/>
      <c r="X344" s="51"/>
      <c r="Y344" s="11"/>
      <c r="Z344" s="11"/>
      <c r="AA344" s="11"/>
      <c r="AY344" s="43"/>
      <c r="AZ344" s="43"/>
      <c r="BA344" s="43"/>
      <c r="BC344" s="11"/>
      <c r="BD344" s="11"/>
      <c r="BQ344" s="70"/>
      <c r="BR344" s="11"/>
      <c r="BS344" s="11"/>
      <c r="BT344" s="58"/>
      <c r="BU344" s="11"/>
      <c r="BV344" s="11"/>
      <c r="BW344" s="11"/>
      <c r="BX344" s="11"/>
      <c r="BY344" s="11"/>
      <c r="BZ344" s="11"/>
      <c r="CA344" s="11"/>
      <c r="CB344" s="11"/>
      <c r="CC344" s="11"/>
      <c r="CD344" s="11"/>
      <c r="CE344" s="11"/>
      <c r="CF344" s="58"/>
      <c r="CG344" s="11"/>
      <c r="CH344" s="11"/>
      <c r="CI344" s="11"/>
      <c r="CJ344" s="11"/>
      <c r="CK344" s="11"/>
      <c r="CL344" s="11"/>
      <c r="CM344" s="11"/>
    </row>
    <row r="345" spans="1:60" ht="14.25">
      <c r="A345" s="1" t="str">
        <f t="shared" si="19"/>
        <v>GG008-Robison-05</v>
      </c>
      <c r="B345" s="19" t="s">
        <v>782</v>
      </c>
      <c r="C345" s="19" t="s">
        <v>2085</v>
      </c>
      <c r="D345" s="19" t="s">
        <v>783</v>
      </c>
      <c r="E345" s="20" t="s">
        <v>1047</v>
      </c>
      <c r="F345" s="20"/>
      <c r="G345" s="103">
        <v>9647</v>
      </c>
      <c r="H345" s="20" t="s">
        <v>103</v>
      </c>
      <c r="I345" s="40" t="s">
        <v>1101</v>
      </c>
      <c r="K345" s="127">
        <v>340303</v>
      </c>
      <c r="L345" s="210">
        <v>340603</v>
      </c>
      <c r="M345" s="210">
        <f>(12*(QUOTIENT(L345,10000)-31))+MOD(QUOTIENT(L345,100),100)+MOD(L345,100)-1</f>
        <v>44</v>
      </c>
      <c r="N345" s="1">
        <f>3100+(100*QUOTIENT(M345-1,12))+MOD(M345-1,12)+1</f>
        <v>3408</v>
      </c>
      <c r="AW345" s="11"/>
      <c r="AX345" s="11"/>
      <c r="AY345" s="21"/>
      <c r="AZ345" s="13"/>
      <c r="BA345" s="13"/>
      <c r="BB345" s="34"/>
      <c r="BC345" s="12"/>
      <c r="BD345" s="12"/>
      <c r="BE345" s="11"/>
      <c r="BF345" s="11"/>
      <c r="BG345" s="11"/>
      <c r="BH345" s="58"/>
    </row>
    <row r="346" spans="1:58" ht="14.25">
      <c r="A346" s="1" t="str">
        <f t="shared" si="19"/>
        <v>GG009-Huston-09</v>
      </c>
      <c r="B346" s="19" t="s">
        <v>684</v>
      </c>
      <c r="C346" s="19" t="s">
        <v>2085</v>
      </c>
      <c r="D346" s="19" t="s">
        <v>1064</v>
      </c>
      <c r="E346" s="20" t="s">
        <v>1065</v>
      </c>
      <c r="F346" s="20"/>
      <c r="G346" s="103">
        <v>6092</v>
      </c>
      <c r="H346" s="20" t="s">
        <v>101</v>
      </c>
      <c r="I346" s="40" t="s">
        <v>1105</v>
      </c>
      <c r="K346" s="130">
        <v>340303</v>
      </c>
      <c r="L346" s="215">
        <v>340902</v>
      </c>
      <c r="M346" s="210">
        <f>(12*(QUOTIENT(L346,10000)-31))+MOD(QUOTIENT(L346,100),100)+MOD(L346,100)-1</f>
        <v>46</v>
      </c>
      <c r="N346" s="1">
        <f>INT(L346/100)+(100*INT((MOD(L346,100)-1)/12))+MOD(MOD(L346,100)-1,12)</f>
        <v>3410</v>
      </c>
      <c r="AY346" s="44"/>
      <c r="AZ346" s="45"/>
      <c r="BA346" s="45"/>
      <c r="BB346" s="24"/>
      <c r="BC346" s="24"/>
      <c r="BD346" s="24"/>
      <c r="BE346" s="36"/>
      <c r="BF346" s="36"/>
    </row>
    <row r="347" spans="1:64" ht="14.25">
      <c r="A347" s="175" t="str">
        <f>H347</f>
        <v>B35-RHINE</v>
      </c>
      <c r="B347" s="177" t="s">
        <v>953</v>
      </c>
      <c r="C347" s="177" t="s">
        <v>2187</v>
      </c>
      <c r="D347" s="19" t="s">
        <v>2169</v>
      </c>
      <c r="E347" s="20" t="s">
        <v>2170</v>
      </c>
      <c r="F347" s="20" t="s">
        <v>2171</v>
      </c>
      <c r="H347" s="177" t="s">
        <v>2172</v>
      </c>
      <c r="I347" s="177" t="str">
        <f>TEXT(0,"00")</f>
        <v>00</v>
      </c>
      <c r="K347" s="127">
        <v>340303</v>
      </c>
      <c r="L347" s="215">
        <v>350401</v>
      </c>
      <c r="M347" s="210">
        <f>(12*(QUOTIENT(L347,10000)-31))+MOD(QUOTIENT(L347,100),100)+MOD(L347,100)-1</f>
        <v>52</v>
      </c>
      <c r="N347" s="1">
        <f>3100+(100*QUOTIENT(M347-1,12))+MOD(M347-1,12)+1</f>
        <v>3504</v>
      </c>
      <c r="AY347" s="35"/>
      <c r="AZ347" s="35"/>
      <c r="BA347" s="35"/>
      <c r="BB347" s="24"/>
      <c r="BC347" s="24"/>
      <c r="BD347" s="24"/>
      <c r="BE347" s="24"/>
      <c r="BF347" s="24"/>
      <c r="BG347" s="24"/>
      <c r="BH347" s="56"/>
      <c r="BI347" s="24"/>
      <c r="BJ347" s="24"/>
      <c r="BK347" s="24"/>
      <c r="BL347" s="23"/>
    </row>
    <row r="348" spans="1:81" ht="15">
      <c r="A348" s="175" t="str">
        <f aca="true" t="shared" si="20" ref="A348:A364">TRIM(H348)&amp;"-"&amp;B348&amp;"-"&amp;I348</f>
        <v>GG081-Palmer-02</v>
      </c>
      <c r="B348" s="175" t="s">
        <v>2043</v>
      </c>
      <c r="C348" s="175" t="s">
        <v>2085</v>
      </c>
      <c r="D348" s="175" t="s">
        <v>2044</v>
      </c>
      <c r="E348" s="177" t="s">
        <v>1490</v>
      </c>
      <c r="F348" s="175"/>
      <c r="G348" s="175">
        <v>8771</v>
      </c>
      <c r="H348" s="175" t="s">
        <v>1489</v>
      </c>
      <c r="I348" s="175" t="s">
        <v>1098</v>
      </c>
      <c r="J348" s="176"/>
      <c r="K348" s="224">
        <v>340303</v>
      </c>
      <c r="L348" s="224">
        <v>360901</v>
      </c>
      <c r="M348" s="210">
        <f>(12*(QUOTIENT(L348,10000)-31))+MOD(QUOTIENT(L348,100),100)+MOD(L348,100)-1</f>
        <v>69</v>
      </c>
      <c r="N348" s="1">
        <f>3100+(100*QUOTIENT(M348-1,12))+MOD(M348-1,12)+1</f>
        <v>3609</v>
      </c>
      <c r="O348" s="176"/>
      <c r="AY348" s="35"/>
      <c r="AZ348" s="35"/>
      <c r="BA348" s="35"/>
      <c r="BB348" s="24"/>
      <c r="BC348" s="24"/>
      <c r="BD348" s="24"/>
      <c r="BE348" s="24"/>
      <c r="BF348" s="24"/>
      <c r="BG348" s="24"/>
      <c r="BH348" s="56"/>
      <c r="BI348" s="24"/>
      <c r="BJ348" s="24"/>
      <c r="BK348" s="24"/>
      <c r="BL348" s="24"/>
      <c r="BM348" s="24"/>
      <c r="BN348" s="24"/>
      <c r="BO348" s="24"/>
      <c r="BP348" s="24"/>
      <c r="BQ348" s="24"/>
      <c r="BR348" s="24"/>
      <c r="BS348" s="24"/>
      <c r="BT348" s="56"/>
      <c r="BU348" s="24"/>
      <c r="BV348" s="24"/>
      <c r="BW348" s="24"/>
      <c r="BX348" s="24"/>
      <c r="BY348" s="24"/>
      <c r="BZ348" s="24"/>
      <c r="CA348" s="24"/>
      <c r="CB348" s="24"/>
      <c r="CC348" s="23"/>
    </row>
    <row r="349" spans="1:109" s="4" customFormat="1" ht="14.25">
      <c r="A349" s="165" t="str">
        <f t="shared" si="20"/>
        <v>BRF02-Dahlin-03</v>
      </c>
      <c r="B349" s="4" t="s">
        <v>154</v>
      </c>
      <c r="C349" s="19" t="s">
        <v>2183</v>
      </c>
      <c r="D349" s="4" t="s">
        <v>155</v>
      </c>
      <c r="E349" s="3" t="s">
        <v>156</v>
      </c>
      <c r="F349" s="3"/>
      <c r="G349" s="106">
        <v>16994</v>
      </c>
      <c r="H349" s="3" t="s">
        <v>2151</v>
      </c>
      <c r="I349" s="42" t="s">
        <v>1099</v>
      </c>
      <c r="J349" s="3"/>
      <c r="K349" s="127">
        <v>340306</v>
      </c>
      <c r="L349" s="210">
        <v>340306</v>
      </c>
      <c r="M349" s="210">
        <f>(12*(QUOTIENT(L349,10000)-31))+MOD(QUOTIENT(L349,100),100)+MOD(L349,100)-1</f>
        <v>44</v>
      </c>
      <c r="N349" s="1">
        <f>INT(L349/100)+(100*INT((MOD(L349,100)-1)/12))+MOD(MOD(L349,100)-1,12)</f>
        <v>3408</v>
      </c>
      <c r="X349" s="48"/>
      <c r="AJ349" s="61"/>
      <c r="AS349" s="28"/>
      <c r="AT349" s="28"/>
      <c r="AU349" s="28"/>
      <c r="AV349" s="61"/>
      <c r="AY349" s="120"/>
      <c r="AZ349" s="120"/>
      <c r="BA349" s="120"/>
      <c r="BB349" s="120"/>
      <c r="BC349" s="120"/>
      <c r="BD349" s="120"/>
      <c r="BH349" s="68"/>
      <c r="BI349" s="28"/>
      <c r="BJ349" s="28"/>
      <c r="BK349" s="28"/>
      <c r="BL349" s="28"/>
      <c r="BM349" s="28"/>
      <c r="BN349" s="28"/>
      <c r="BO349" s="28"/>
      <c r="BP349" s="28"/>
      <c r="BQ349" s="28"/>
      <c r="BR349" s="28"/>
      <c r="BS349" s="28"/>
      <c r="BT349" s="68"/>
      <c r="BU349" s="28"/>
      <c r="BV349" s="28"/>
      <c r="BW349" s="28"/>
      <c r="BX349" s="28"/>
      <c r="CF349" s="61"/>
      <c r="CS349" s="124"/>
      <c r="DE349" s="124"/>
    </row>
    <row r="350" spans="1:56" ht="14.25">
      <c r="A350" s="1" t="str">
        <f t="shared" si="20"/>
        <v>GG010-Sinor-01</v>
      </c>
      <c r="B350" s="19" t="s">
        <v>1945</v>
      </c>
      <c r="C350" s="19" t="s">
        <v>2085</v>
      </c>
      <c r="D350" s="19" t="s">
        <v>1946</v>
      </c>
      <c r="E350" s="20" t="s">
        <v>1947</v>
      </c>
      <c r="F350" s="20"/>
      <c r="G350" s="103">
        <v>5176</v>
      </c>
      <c r="H350" s="20" t="s">
        <v>104</v>
      </c>
      <c r="I350" s="40" t="s">
        <v>1097</v>
      </c>
      <c r="J350" s="20" t="s">
        <v>30</v>
      </c>
      <c r="K350" s="127">
        <v>340306</v>
      </c>
      <c r="L350" s="210">
        <v>340306</v>
      </c>
      <c r="M350" s="210">
        <f>(12*(QUOTIENT(L350,10000)-31))+MOD(QUOTIENT(L350,100),100)+MOD(L350,100)-1</f>
        <v>44</v>
      </c>
      <c r="N350" s="1">
        <f>INT(L350/100)+(100*INT((MOD(L350,100)-1)/12))+MOD(MOD(L350,100)-1,12)</f>
        <v>3408</v>
      </c>
      <c r="AY350" s="43"/>
      <c r="AZ350" s="43"/>
      <c r="BA350" s="43"/>
      <c r="BB350" s="43"/>
      <c r="BC350" s="43"/>
      <c r="BD350" s="43"/>
    </row>
    <row r="351" spans="1:71" ht="14.25">
      <c r="A351" s="1" t="str">
        <f t="shared" si="20"/>
        <v>GG014-Huff-03</v>
      </c>
      <c r="B351" s="19" t="s">
        <v>673</v>
      </c>
      <c r="C351" s="19" t="s">
        <v>2085</v>
      </c>
      <c r="D351" s="19" t="s">
        <v>950</v>
      </c>
      <c r="E351" s="20" t="s">
        <v>36</v>
      </c>
      <c r="F351" s="20"/>
      <c r="G351" s="103">
        <v>7500</v>
      </c>
      <c r="H351" s="20" t="s">
        <v>108</v>
      </c>
      <c r="I351" s="40" t="s">
        <v>1099</v>
      </c>
      <c r="K351" s="127">
        <v>340306</v>
      </c>
      <c r="L351" s="210">
        <v>340306</v>
      </c>
      <c r="M351" s="210">
        <f>(12*(QUOTIENT(L351,10000)-31))+MOD(QUOTIENT(L351,100),100)+MOD(L351,100)-1</f>
        <v>44</v>
      </c>
      <c r="N351" s="1">
        <f>INT(L351/100)+(100*INT((MOD(L351,100)-1)/12))+MOD(MOD(L351,100)-1,12)</f>
        <v>3408</v>
      </c>
      <c r="U351" s="11"/>
      <c r="V351" s="11"/>
      <c r="W351" s="11"/>
      <c r="X351" s="51"/>
      <c r="Y351" s="11"/>
      <c r="Z351" s="11"/>
      <c r="AA351" s="11"/>
      <c r="AY351" s="43"/>
      <c r="AZ351" s="43"/>
      <c r="BA351" s="43"/>
      <c r="BB351" s="43"/>
      <c r="BC351" s="43"/>
      <c r="BD351" s="43"/>
      <c r="BQ351" s="70"/>
      <c r="BR351" s="11"/>
      <c r="BS351" s="11"/>
    </row>
    <row r="352" spans="1:109" ht="14.25">
      <c r="A352" s="162" t="str">
        <f t="shared" si="20"/>
        <v>GG044-Prem-07</v>
      </c>
      <c r="B352" s="168" t="s">
        <v>2000</v>
      </c>
      <c r="C352" s="146" t="s">
        <v>2085</v>
      </c>
      <c r="D352" s="168" t="s">
        <v>2001</v>
      </c>
      <c r="E352" s="163" t="s">
        <v>2041</v>
      </c>
      <c r="F352" s="163"/>
      <c r="G352" s="150">
        <v>7026</v>
      </c>
      <c r="H352" s="163" t="s">
        <v>138</v>
      </c>
      <c r="I352" s="169" t="s">
        <v>1103</v>
      </c>
      <c r="K352" s="153">
        <v>340401</v>
      </c>
      <c r="L352" s="212">
        <v>340401</v>
      </c>
      <c r="M352" s="210">
        <f>(12*(QUOTIENT(L352,10000)-31))+MOD(QUOTIENT(L352,100),100)+MOD(L352,100)-1</f>
        <v>40</v>
      </c>
      <c r="N352" s="1">
        <f>3100+(100*QUOTIENT(M352-1,12))+MOD(M352-1,12)+1</f>
        <v>3404</v>
      </c>
      <c r="X352" s="52"/>
      <c r="AJ352" s="52"/>
      <c r="AV352" s="52"/>
      <c r="AZ352" s="43"/>
      <c r="BH352" s="52"/>
      <c r="BT352" s="52"/>
      <c r="CF352" s="52"/>
      <c r="CS352" s="122"/>
      <c r="DE352" s="122"/>
    </row>
    <row r="353" spans="1:109" s="11" customFormat="1" ht="15">
      <c r="A353" s="274" t="str">
        <f t="shared" si="20"/>
        <v>GG053-Hasseler-01</v>
      </c>
      <c r="B353" s="274" t="s">
        <v>478</v>
      </c>
      <c r="C353" s="274" t="s">
        <v>2085</v>
      </c>
      <c r="D353" s="274" t="s">
        <v>479</v>
      </c>
      <c r="E353" s="275" t="s">
        <v>1179</v>
      </c>
      <c r="F353" s="274"/>
      <c r="G353" s="274">
        <v>862</v>
      </c>
      <c r="H353" s="274" t="s">
        <v>1180</v>
      </c>
      <c r="I353" s="285" t="s">
        <v>1097</v>
      </c>
      <c r="J353" s="286"/>
      <c r="K353" s="234">
        <v>340401</v>
      </c>
      <c r="L353" s="234">
        <v>340401</v>
      </c>
      <c r="M353" s="215">
        <f>(12*(QUOTIENT(L353,10000)-31))+MOD(QUOTIENT(L353,100),100)+MOD(L353,100)-1</f>
        <v>40</v>
      </c>
      <c r="N353" s="11">
        <f>3100+(100*QUOTIENT(M353-1,12))+MOD(M353-1,12)+1</f>
        <v>3404</v>
      </c>
      <c r="O353" s="276"/>
      <c r="X353" s="51"/>
      <c r="AJ353" s="58"/>
      <c r="AV353" s="58"/>
      <c r="AZ353" s="43"/>
      <c r="BH353" s="58"/>
      <c r="BT353" s="58"/>
      <c r="CF353" s="58"/>
      <c r="CS353" s="132"/>
      <c r="DE353" s="132"/>
    </row>
    <row r="354" spans="1:52" ht="15">
      <c r="A354" s="175" t="str">
        <f t="shared" si="20"/>
        <v>GG094-Iovan-03</v>
      </c>
      <c r="B354" s="175" t="s">
        <v>1605</v>
      </c>
      <c r="C354" s="175" t="s">
        <v>2085</v>
      </c>
      <c r="D354" s="175" t="s">
        <v>1606</v>
      </c>
      <c r="E354" s="177" t="s">
        <v>1607</v>
      </c>
      <c r="F354" s="175"/>
      <c r="G354" s="175">
        <v>6798</v>
      </c>
      <c r="H354" s="175" t="s">
        <v>1599</v>
      </c>
      <c r="I354" s="175" t="s">
        <v>1099</v>
      </c>
      <c r="J354" s="176"/>
      <c r="K354" s="223">
        <v>340401</v>
      </c>
      <c r="L354" s="223">
        <v>340401</v>
      </c>
      <c r="M354" s="210">
        <f>(12*(QUOTIENT(L354,10000)-31))+MOD(QUOTIENT(L354,100),100)+MOD(L354,100)-1</f>
        <v>40</v>
      </c>
      <c r="N354" s="1">
        <f>3100+(100*QUOTIENT(M354-1,12))+MOD(M354-1,12)+1</f>
        <v>3404</v>
      </c>
      <c r="O354" s="176"/>
      <c r="AZ354" s="43"/>
    </row>
    <row r="355" spans="1:52" ht="15">
      <c r="A355" s="175" t="str">
        <f t="shared" si="20"/>
        <v>GG100-Howard-03</v>
      </c>
      <c r="B355" s="175" t="s">
        <v>898</v>
      </c>
      <c r="C355" s="175" t="s">
        <v>2085</v>
      </c>
      <c r="D355" s="175" t="s">
        <v>899</v>
      </c>
      <c r="E355" s="177" t="s">
        <v>1658</v>
      </c>
      <c r="F355" s="175"/>
      <c r="G355" s="175">
        <v>1744</v>
      </c>
      <c r="H355" s="175" t="s">
        <v>1655</v>
      </c>
      <c r="I355" s="175" t="s">
        <v>1099</v>
      </c>
      <c r="J355" s="176"/>
      <c r="K355" s="223">
        <v>340401</v>
      </c>
      <c r="L355" s="223">
        <v>340401</v>
      </c>
      <c r="M355" s="210">
        <f>(12*(QUOTIENT(L355,10000)-31))+MOD(QUOTIENT(L355,100),100)+MOD(L355,100)-1</f>
        <v>40</v>
      </c>
      <c r="N355" s="1">
        <f>3100+(100*QUOTIENT(M355-1,12))+MOD(M355-1,12)+1</f>
        <v>3404</v>
      </c>
      <c r="O355" s="176"/>
      <c r="AZ355" s="43"/>
    </row>
    <row r="356" spans="1:53" ht="14.25">
      <c r="A356" s="11" t="str">
        <f t="shared" si="20"/>
        <v>GG031-Sakalucks-09</v>
      </c>
      <c r="B356" s="70" t="s">
        <v>149</v>
      </c>
      <c r="C356" s="70" t="s">
        <v>2085</v>
      </c>
      <c r="D356" s="70" t="s">
        <v>93</v>
      </c>
      <c r="E356" s="20" t="s">
        <v>476</v>
      </c>
      <c r="F356" s="20"/>
      <c r="G356" s="101">
        <v>7302</v>
      </c>
      <c r="H356" s="20" t="s">
        <v>125</v>
      </c>
      <c r="I356" s="40" t="s">
        <v>1105</v>
      </c>
      <c r="J356" s="20" t="s">
        <v>26</v>
      </c>
      <c r="K356" s="127">
        <v>340401</v>
      </c>
      <c r="L356" s="215">
        <v>340501</v>
      </c>
      <c r="M356" s="210">
        <f>(12*(QUOTIENT(L356,10000)-31))+MOD(QUOTIENT(L356,100),100)+MOD(L356,100)-1</f>
        <v>41</v>
      </c>
      <c r="N356" s="1">
        <f>3100+(100*QUOTIENT(M356-1,12))+MOD(M356-1,12)+1</f>
        <v>3405</v>
      </c>
      <c r="AZ356" s="22"/>
      <c r="BA356" s="23"/>
    </row>
    <row r="357" spans="1:53" ht="15">
      <c r="A357" s="175" t="str">
        <f t="shared" si="20"/>
        <v>GG070-Watson-01</v>
      </c>
      <c r="B357" s="175" t="s">
        <v>1387</v>
      </c>
      <c r="C357" s="175" t="s">
        <v>2085</v>
      </c>
      <c r="D357" s="175" t="s">
        <v>1388</v>
      </c>
      <c r="E357" s="177" t="s">
        <v>1405</v>
      </c>
      <c r="F357" s="175"/>
      <c r="G357" s="175">
        <v>14187</v>
      </c>
      <c r="H357" s="175" t="s">
        <v>1406</v>
      </c>
      <c r="I357" s="175" t="s">
        <v>1097</v>
      </c>
      <c r="J357" s="353" t="s">
        <v>416</v>
      </c>
      <c r="K357" s="224">
        <v>340401</v>
      </c>
      <c r="L357" s="224">
        <v>340501</v>
      </c>
      <c r="M357" s="210">
        <f>(12*(QUOTIENT(L357,10000)-31))+MOD(QUOTIENT(L357,100),100)+MOD(L357,100)-1</f>
        <v>41</v>
      </c>
      <c r="N357" s="1">
        <f>3100+(100*QUOTIENT(M357-1,12))+MOD(M357-1,12)+1</f>
        <v>3405</v>
      </c>
      <c r="O357" s="176"/>
      <c r="AZ357" s="22"/>
      <c r="BA357" s="23"/>
    </row>
    <row r="358" spans="1:55" ht="14.25">
      <c r="A358" s="1" t="str">
        <f t="shared" si="20"/>
        <v>GG018-Carrico-9</v>
      </c>
      <c r="B358" s="19" t="s">
        <v>812</v>
      </c>
      <c r="C358" s="19" t="s">
        <v>2085</v>
      </c>
      <c r="D358" s="19" t="s">
        <v>813</v>
      </c>
      <c r="E358" s="20" t="s">
        <v>207</v>
      </c>
      <c r="F358" s="20"/>
      <c r="G358" s="101">
        <v>11460</v>
      </c>
      <c r="H358" s="20" t="s">
        <v>112</v>
      </c>
      <c r="I358" s="40" t="s">
        <v>219</v>
      </c>
      <c r="J358" s="20" t="s">
        <v>1535</v>
      </c>
      <c r="K358" s="127">
        <v>340401</v>
      </c>
      <c r="L358" s="210">
        <v>340701</v>
      </c>
      <c r="M358" s="210">
        <f>(12*(QUOTIENT(L358,10000)-31))+MOD(QUOTIENT(L358,100),100)+MOD(L358,100)-1</f>
        <v>43</v>
      </c>
      <c r="N358" s="1">
        <f>INT(L358/100)+(100*INT((MOD(L358,100)-1)/12))+MOD(MOD(L358,100)-1,12)</f>
        <v>3407</v>
      </c>
      <c r="P358" s="70"/>
      <c r="Q358" s="11"/>
      <c r="AZ358" s="22"/>
      <c r="BA358" s="24"/>
      <c r="BB358" s="24"/>
      <c r="BC358" s="23"/>
    </row>
    <row r="359" spans="1:84" ht="14.25">
      <c r="A359" s="1" t="str">
        <f t="shared" si="20"/>
        <v>GG023-Offord-07</v>
      </c>
      <c r="B359" s="19" t="s">
        <v>709</v>
      </c>
      <c r="C359" s="19" t="s">
        <v>2085</v>
      </c>
      <c r="D359" s="19" t="s">
        <v>710</v>
      </c>
      <c r="E359" s="20" t="s">
        <v>316</v>
      </c>
      <c r="F359" s="20"/>
      <c r="G359" s="103">
        <v>3859</v>
      </c>
      <c r="H359" s="20" t="s">
        <v>117</v>
      </c>
      <c r="I359" s="40" t="s">
        <v>1103</v>
      </c>
      <c r="K359" s="127">
        <v>340401</v>
      </c>
      <c r="L359" s="210">
        <v>340801</v>
      </c>
      <c r="M359" s="210">
        <f>(12*(QUOTIENT(L359,10000)-31))+MOD(QUOTIENT(L359,100),100)+MOD(L359,100)-1</f>
        <v>44</v>
      </c>
      <c r="N359" s="11">
        <f>INT(L359/100)+(100*INT((MOD(L359,100)-1)/12))+MOD(MOD(L359,100)-1,12)</f>
        <v>3408</v>
      </c>
      <c r="U359" s="11"/>
      <c r="V359" s="11"/>
      <c r="W359" s="11"/>
      <c r="X359" s="51"/>
      <c r="Y359" s="11"/>
      <c r="Z359" s="11"/>
      <c r="AA359" s="11"/>
      <c r="AV359" s="58"/>
      <c r="AW359" s="11"/>
      <c r="AX359" s="11"/>
      <c r="AY359" s="11"/>
      <c r="AZ359" s="22"/>
      <c r="BA359" s="24"/>
      <c r="BB359" s="24"/>
      <c r="BC359" s="24"/>
      <c r="BD359" s="23"/>
      <c r="BQ359" s="70"/>
      <c r="BR359" s="11"/>
      <c r="BS359" s="11"/>
      <c r="BU359" s="11"/>
      <c r="BV359" s="11"/>
      <c r="BW359" s="11"/>
      <c r="BX359" s="11"/>
      <c r="BY359" s="11"/>
      <c r="BZ359" s="11"/>
      <c r="CA359" s="11"/>
      <c r="CB359" s="11"/>
      <c r="CC359" s="11"/>
      <c r="CD359" s="11"/>
      <c r="CE359" s="11"/>
      <c r="CF359" s="58"/>
    </row>
    <row r="360" spans="1:71" ht="14.25">
      <c r="A360" s="1" t="str">
        <f t="shared" si="20"/>
        <v>GG016-Cooper-08</v>
      </c>
      <c r="B360" s="19" t="s">
        <v>893</v>
      </c>
      <c r="C360" s="19" t="s">
        <v>2085</v>
      </c>
      <c r="D360" s="19" t="s">
        <v>894</v>
      </c>
      <c r="E360" s="20" t="s">
        <v>147</v>
      </c>
      <c r="F360" s="20"/>
      <c r="G360" s="103">
        <v>10150</v>
      </c>
      <c r="H360" s="20" t="s">
        <v>110</v>
      </c>
      <c r="I360" s="40" t="s">
        <v>1104</v>
      </c>
      <c r="J360" s="20" t="s">
        <v>11</v>
      </c>
      <c r="K360" s="127">
        <v>340401</v>
      </c>
      <c r="L360" s="210">
        <v>340904</v>
      </c>
      <c r="M360" s="210">
        <f>(12*(QUOTIENT(L360,10000)-31))+MOD(QUOTIENT(L360,100),100)+MOD(L360,100)-1</f>
        <v>48</v>
      </c>
      <c r="N360" s="1">
        <f>INT(L360/100)+(100*INT((MOD(L360,100)-1)/12))+MOD(MOD(L360,100)-1,12)</f>
        <v>3412</v>
      </c>
      <c r="U360" s="11"/>
      <c r="V360" s="11"/>
      <c r="W360" s="11"/>
      <c r="X360" s="51"/>
      <c r="Y360" s="11"/>
      <c r="Z360" s="11"/>
      <c r="AA360" s="11"/>
      <c r="AZ360" s="22"/>
      <c r="BC360" s="11"/>
      <c r="BD360" s="11"/>
      <c r="BQ360" s="70"/>
      <c r="BR360" s="11"/>
      <c r="BS360" s="11"/>
    </row>
    <row r="361" spans="1:91" ht="14.25">
      <c r="A361" s="1" t="str">
        <f t="shared" si="20"/>
        <v>GG021-Carrico-08</v>
      </c>
      <c r="B361" s="19" t="s">
        <v>812</v>
      </c>
      <c r="C361" s="19" t="s">
        <v>2085</v>
      </c>
      <c r="D361" s="19" t="s">
        <v>813</v>
      </c>
      <c r="E361" s="20" t="s">
        <v>283</v>
      </c>
      <c r="F361" s="20"/>
      <c r="G361" s="103">
        <v>7603</v>
      </c>
      <c r="H361" s="20" t="s">
        <v>115</v>
      </c>
      <c r="I361" s="40" t="s">
        <v>1104</v>
      </c>
      <c r="J361" s="20" t="s">
        <v>1535</v>
      </c>
      <c r="K361" s="127">
        <v>340401</v>
      </c>
      <c r="L361" s="210">
        <v>350101</v>
      </c>
      <c r="M361" s="210">
        <f>(12*(QUOTIENT(L361,10000)-31))+MOD(QUOTIENT(L361,100),100)+MOD(L361,100)-1</f>
        <v>49</v>
      </c>
      <c r="N361" s="1">
        <f>INT(L361/100)+(100*INT((MOD(L361,100)-1)/12))+MOD(MOD(L361,100)-1,12)</f>
        <v>3501</v>
      </c>
      <c r="U361" s="11"/>
      <c r="V361" s="11"/>
      <c r="W361" s="11"/>
      <c r="X361" s="51"/>
      <c r="Y361" s="11"/>
      <c r="Z361" s="11"/>
      <c r="AA361" s="11"/>
      <c r="AZ361" s="22"/>
      <c r="BA361" s="24"/>
      <c r="BB361" s="24"/>
      <c r="BC361" s="24"/>
      <c r="BD361" s="24"/>
      <c r="BE361" s="24"/>
      <c r="BF361" s="24"/>
      <c r="BG361" s="24"/>
      <c r="BH361" s="56"/>
      <c r="BI361" s="23"/>
      <c r="BQ361" s="70"/>
      <c r="BR361" s="11"/>
      <c r="BS361" s="11"/>
      <c r="BT361" s="58"/>
      <c r="BU361" s="11"/>
      <c r="BV361" s="11"/>
      <c r="BW361" s="11"/>
      <c r="BX361" s="11"/>
      <c r="BY361" s="11"/>
      <c r="BZ361" s="11"/>
      <c r="CA361" s="11"/>
      <c r="CB361" s="11"/>
      <c r="CC361" s="11"/>
      <c r="CD361" s="11"/>
      <c r="CE361" s="11"/>
      <c r="CF361" s="58"/>
      <c r="CG361" s="11"/>
      <c r="CH361" s="11"/>
      <c r="CI361" s="11"/>
      <c r="CJ361" s="11"/>
      <c r="CK361" s="11"/>
      <c r="CL361" s="11"/>
      <c r="CM361" s="11"/>
    </row>
    <row r="362" spans="1:64" ht="14.25">
      <c r="A362" s="1" t="str">
        <f t="shared" si="20"/>
        <v>GG003-DeMarce-01</v>
      </c>
      <c r="B362" s="1" t="s">
        <v>905</v>
      </c>
      <c r="C362" s="19" t="s">
        <v>2085</v>
      </c>
      <c r="D362" s="1" t="s">
        <v>906</v>
      </c>
      <c r="E362" s="2" t="s">
        <v>914</v>
      </c>
      <c r="G362" s="101">
        <v>18314</v>
      </c>
      <c r="H362" s="2" t="s">
        <v>97</v>
      </c>
      <c r="I362" s="40" t="s">
        <v>1097</v>
      </c>
      <c r="J362" s="20" t="s">
        <v>2190</v>
      </c>
      <c r="K362" s="127">
        <v>340401</v>
      </c>
      <c r="L362" s="210">
        <v>350401</v>
      </c>
      <c r="M362" s="210">
        <f>(12*(QUOTIENT(L362,10000)-31))+MOD(QUOTIENT(L362,100),100)+MOD(L362,100)-1</f>
        <v>52</v>
      </c>
      <c r="N362" s="1">
        <f>3100+(100*QUOTIENT(M362-1,12))+MOD(M362-1,12)+1</f>
        <v>3504</v>
      </c>
      <c r="AZ362" s="7"/>
      <c r="BA362" s="8"/>
      <c r="BB362" s="8"/>
      <c r="BC362" s="8"/>
      <c r="BD362" s="8"/>
      <c r="BE362" s="8"/>
      <c r="BF362" s="8"/>
      <c r="BG362" s="8"/>
      <c r="BH362" s="54"/>
      <c r="BI362" s="8"/>
      <c r="BJ362" s="8"/>
      <c r="BK362" s="8"/>
      <c r="BL362" s="9"/>
    </row>
    <row r="363" spans="1:84" ht="14.25">
      <c r="A363" s="11" t="str">
        <f t="shared" si="20"/>
        <v>GG030-Offord-02</v>
      </c>
      <c r="B363" s="70" t="s">
        <v>709</v>
      </c>
      <c r="C363" s="70" t="s">
        <v>2085</v>
      </c>
      <c r="D363" s="70" t="s">
        <v>710</v>
      </c>
      <c r="E363" s="20" t="s">
        <v>452</v>
      </c>
      <c r="F363" s="20"/>
      <c r="G363" s="103">
        <v>6615</v>
      </c>
      <c r="H363" s="20" t="s">
        <v>124</v>
      </c>
      <c r="I363" s="40" t="s">
        <v>1098</v>
      </c>
      <c r="K363" s="127">
        <v>340401</v>
      </c>
      <c r="L363" s="215">
        <v>350401</v>
      </c>
      <c r="M363" s="210">
        <f>(12*(QUOTIENT(L363,10000)-31))+MOD(QUOTIENT(L363,100),100)+MOD(L363,100)-1</f>
        <v>52</v>
      </c>
      <c r="N363" s="1">
        <f>3100+(100*QUOTIENT(M363-1,12))+MOD(M363-1,12)+1</f>
        <v>3504</v>
      </c>
      <c r="U363" s="11"/>
      <c r="V363" s="11"/>
      <c r="W363" s="11"/>
      <c r="X363" s="51"/>
      <c r="Y363" s="11"/>
      <c r="Z363" s="11"/>
      <c r="AA363" s="11"/>
      <c r="AZ363" s="22"/>
      <c r="BA363" s="24"/>
      <c r="BB363" s="24"/>
      <c r="BC363" s="24"/>
      <c r="BD363" s="24"/>
      <c r="BE363" s="24"/>
      <c r="BF363" s="24"/>
      <c r="BG363" s="24"/>
      <c r="BH363" s="56"/>
      <c r="BI363" s="24"/>
      <c r="BJ363" s="24"/>
      <c r="BK363" s="24"/>
      <c r="BL363" s="23"/>
      <c r="BQ363" s="70"/>
      <c r="BR363" s="11"/>
      <c r="BS363" s="11"/>
      <c r="BU363" s="11"/>
      <c r="BV363" s="11"/>
      <c r="BW363" s="11"/>
      <c r="BX363" s="11"/>
      <c r="BY363" s="11"/>
      <c r="BZ363" s="11"/>
      <c r="CA363" s="11"/>
      <c r="CB363" s="11"/>
      <c r="CC363" s="11"/>
      <c r="CD363" s="11"/>
      <c r="CE363" s="11"/>
      <c r="CF363" s="58"/>
    </row>
    <row r="364" spans="1:67" ht="15">
      <c r="A364" s="175" t="str">
        <f t="shared" si="20"/>
        <v>GG052-Hasseler-02</v>
      </c>
      <c r="B364" s="175" t="s">
        <v>478</v>
      </c>
      <c r="C364" s="175" t="s">
        <v>2085</v>
      </c>
      <c r="D364" s="175" t="s">
        <v>479</v>
      </c>
      <c r="E364" s="177" t="s">
        <v>1168</v>
      </c>
      <c r="F364" s="175"/>
      <c r="G364" s="175">
        <v>14405</v>
      </c>
      <c r="H364" s="175" t="s">
        <v>1167</v>
      </c>
      <c r="I364" s="175" t="s">
        <v>1098</v>
      </c>
      <c r="J364" s="178"/>
      <c r="K364" s="223">
        <v>340401</v>
      </c>
      <c r="L364" s="223">
        <v>350701</v>
      </c>
      <c r="M364" s="210">
        <f>(12*(QUOTIENT(L364,10000)-31))+MOD(QUOTIENT(L364,100),100)+MOD(L364,100)-1</f>
        <v>55</v>
      </c>
      <c r="N364" s="1">
        <f>3100+(100*QUOTIENT(M364-1,12))+MOD(M364-1,12)+1</f>
        <v>3507</v>
      </c>
      <c r="O364" s="176"/>
      <c r="AZ364" s="22"/>
      <c r="BA364" s="24"/>
      <c r="BB364" s="24"/>
      <c r="BC364" s="24"/>
      <c r="BD364" s="24"/>
      <c r="BE364" s="24"/>
      <c r="BF364" s="24"/>
      <c r="BG364" s="24"/>
      <c r="BH364" s="56"/>
      <c r="BI364" s="24"/>
      <c r="BJ364" s="24"/>
      <c r="BK364" s="24"/>
      <c r="BL364" s="24"/>
      <c r="BM364" s="24"/>
      <c r="BN364" s="24"/>
      <c r="BO364" s="23"/>
    </row>
    <row r="365" spans="1:80" ht="14.25">
      <c r="A365" s="191" t="str">
        <f>H365</f>
        <v>B36-MUGHALS</v>
      </c>
      <c r="B365" s="177" t="s">
        <v>679</v>
      </c>
      <c r="C365" s="177" t="s">
        <v>2187</v>
      </c>
      <c r="D365" s="177" t="s">
        <v>1683</v>
      </c>
      <c r="E365" s="177" t="s">
        <v>1705</v>
      </c>
      <c r="F365" s="177" t="s">
        <v>13</v>
      </c>
      <c r="G365" s="176"/>
      <c r="H365" s="177" t="s">
        <v>1704</v>
      </c>
      <c r="I365" s="177" t="str">
        <f>TEXT(0,"00")</f>
        <v>00</v>
      </c>
      <c r="J365" s="176"/>
      <c r="K365" s="198">
        <v>340401</v>
      </c>
      <c r="L365" s="231">
        <v>360101</v>
      </c>
      <c r="M365" s="210">
        <f>(12*(QUOTIENT(L365,10000)-31))+MOD(QUOTIENT(L365,100),100)+MOD(L365,100)-1</f>
        <v>61</v>
      </c>
      <c r="N365" s="1">
        <f>3100+(100*QUOTIENT(M365-1,12))+MOD(M365-1,12)+1</f>
        <v>3601</v>
      </c>
      <c r="AZ365" s="22"/>
      <c r="BA365" s="24"/>
      <c r="BB365" s="24"/>
      <c r="BC365" s="24"/>
      <c r="BD365" s="24"/>
      <c r="BE365" s="24"/>
      <c r="BF365" s="24"/>
      <c r="BG365" s="24"/>
      <c r="BH365" s="56"/>
      <c r="BI365" s="24"/>
      <c r="BJ365" s="24"/>
      <c r="BK365" s="24"/>
      <c r="BL365" s="24"/>
      <c r="BM365" s="24"/>
      <c r="BN365" s="24"/>
      <c r="BO365" s="24"/>
      <c r="BP365" s="24"/>
      <c r="BQ365" s="24"/>
      <c r="BR365" s="24"/>
      <c r="BS365" s="24"/>
      <c r="BT365" s="56"/>
      <c r="BU365" s="23"/>
      <c r="BV365" s="11"/>
      <c r="BW365" s="11"/>
      <c r="BX365" s="11"/>
      <c r="BY365" s="11"/>
      <c r="BZ365" s="11"/>
      <c r="CA365" s="11"/>
      <c r="CB365" s="11"/>
    </row>
    <row r="366" spans="1:75" ht="15">
      <c r="A366" s="175" t="str">
        <f>H366&amp;"-"&amp;B366&amp;"-"&amp;I366</f>
        <v>RofP016-Cooper-00</v>
      </c>
      <c r="B366" s="177" t="s">
        <v>893</v>
      </c>
      <c r="C366" s="177" t="s">
        <v>2185</v>
      </c>
      <c r="D366" s="177" t="s">
        <v>1455</v>
      </c>
      <c r="E366" s="177" t="s">
        <v>1769</v>
      </c>
      <c r="F366" s="177" t="s">
        <v>18</v>
      </c>
      <c r="G366" s="176"/>
      <c r="H366" s="177" t="s">
        <v>1770</v>
      </c>
      <c r="I366" s="177" t="str">
        <f>TEXT(0,"00")</f>
        <v>00</v>
      </c>
      <c r="J366" s="176"/>
      <c r="K366" s="223">
        <v>340401</v>
      </c>
      <c r="L366" s="223">
        <v>360202</v>
      </c>
      <c r="M366" s="210">
        <f>(12*(QUOTIENT(L366,10000)-31))+MOD(QUOTIENT(L366,100),100)+MOD(L366,100)-1</f>
        <v>63</v>
      </c>
      <c r="N366" s="1">
        <f>3100+(100*QUOTIENT(M366-1,12))+MOD(M366-1,12)+1</f>
        <v>3603</v>
      </c>
      <c r="AZ366" s="22"/>
      <c r="BA366" s="24"/>
      <c r="BB366" s="24"/>
      <c r="BC366" s="24"/>
      <c r="BD366" s="24"/>
      <c r="BE366" s="24"/>
      <c r="BF366" s="24"/>
      <c r="BG366" s="24"/>
      <c r="BH366" s="56"/>
      <c r="BI366" s="24"/>
      <c r="BJ366" s="24"/>
      <c r="BK366" s="24"/>
      <c r="BL366" s="24"/>
      <c r="BM366" s="24"/>
      <c r="BN366" s="24"/>
      <c r="BO366" s="24"/>
      <c r="BP366" s="24"/>
      <c r="BQ366" s="24"/>
      <c r="BR366" s="24"/>
      <c r="BS366" s="24"/>
      <c r="BT366" s="56"/>
      <c r="BU366" s="24"/>
      <c r="BV366" s="36"/>
      <c r="BW366" s="36"/>
    </row>
    <row r="367" spans="1:89" ht="15">
      <c r="A367" s="175" t="str">
        <f>H367&amp;"-"&amp;B367&amp;"-"&amp;I367</f>
        <v>RofP026-DeMarce-00</v>
      </c>
      <c r="B367" s="177" t="s">
        <v>718</v>
      </c>
      <c r="C367" s="177" t="s">
        <v>2185</v>
      </c>
      <c r="D367" s="177" t="s">
        <v>719</v>
      </c>
      <c r="E367" s="177" t="s">
        <v>1792</v>
      </c>
      <c r="F367" s="177"/>
      <c r="G367" s="176"/>
      <c r="H367" s="177" t="s">
        <v>1793</v>
      </c>
      <c r="I367" s="177" t="str">
        <f>TEXT(0,"00")</f>
        <v>00</v>
      </c>
      <c r="J367" s="176"/>
      <c r="K367" s="223">
        <v>340401</v>
      </c>
      <c r="L367" s="223">
        <v>370501</v>
      </c>
      <c r="M367" s="210">
        <f>(12*(QUOTIENT(L367,10000)-31))+MOD(QUOTIENT(L367,100),100)+MOD(L367,100)-1</f>
        <v>77</v>
      </c>
      <c r="N367" s="1">
        <f>3100+(100*QUOTIENT(M367-1,12))+MOD(M367-1,12)+1</f>
        <v>3705</v>
      </c>
      <c r="AZ367" s="22"/>
      <c r="BA367" s="43"/>
      <c r="BB367" s="43"/>
      <c r="BC367" s="43"/>
      <c r="BD367" s="43"/>
      <c r="BE367" s="43"/>
      <c r="BF367" s="43"/>
      <c r="BG367" s="43"/>
      <c r="BH367" s="74"/>
      <c r="BI367" s="43"/>
      <c r="BJ367" s="43"/>
      <c r="BK367" s="43"/>
      <c r="BL367" s="43"/>
      <c r="BM367" s="43"/>
      <c r="BN367" s="43"/>
      <c r="BO367" s="43"/>
      <c r="BP367" s="43"/>
      <c r="BQ367" s="43"/>
      <c r="BR367" s="43"/>
      <c r="BS367" s="43"/>
      <c r="BT367" s="74"/>
      <c r="BU367" s="43"/>
      <c r="BV367" s="43"/>
      <c r="BW367" s="43"/>
      <c r="BX367" s="43"/>
      <c r="BY367" s="43"/>
      <c r="BZ367" s="43"/>
      <c r="CA367" s="43"/>
      <c r="CB367" s="43"/>
      <c r="CC367" s="43"/>
      <c r="CD367" s="43"/>
      <c r="CE367" s="43"/>
      <c r="CF367" s="74"/>
      <c r="CG367" s="43"/>
      <c r="CH367" s="43"/>
      <c r="CI367" s="43"/>
      <c r="CJ367" s="43"/>
      <c r="CK367" s="23"/>
    </row>
    <row r="368" spans="1:71" ht="14.25">
      <c r="A368" s="1" t="str">
        <f aca="true" t="shared" si="21" ref="A368:A389">TRIM(H368)&amp;"-"&amp;B368&amp;"-"&amp;I368</f>
        <v>GG015-Cooper-04</v>
      </c>
      <c r="B368" s="19" t="s">
        <v>893</v>
      </c>
      <c r="C368" s="19" t="s">
        <v>2085</v>
      </c>
      <c r="D368" s="19" t="s">
        <v>894</v>
      </c>
      <c r="E368" s="20" t="s">
        <v>77</v>
      </c>
      <c r="F368" s="20"/>
      <c r="G368" s="103">
        <v>2500</v>
      </c>
      <c r="H368" s="20" t="s">
        <v>109</v>
      </c>
      <c r="I368" s="40" t="s">
        <v>1100</v>
      </c>
      <c r="K368" s="127">
        <v>340402</v>
      </c>
      <c r="L368" s="210">
        <v>340402</v>
      </c>
      <c r="M368" s="210">
        <f>(12*(QUOTIENT(L368,10000)-31))+MOD(QUOTIENT(L368,100),100)+MOD(L368,100)-1</f>
        <v>41</v>
      </c>
      <c r="N368" s="1">
        <f>INT(L368/100)+(100*INT((MOD(L368,100)-1)/12))+MOD(MOD(L368,100)-1,12)</f>
        <v>3405</v>
      </c>
      <c r="U368" s="11"/>
      <c r="V368" s="11"/>
      <c r="W368" s="11"/>
      <c r="X368" s="51"/>
      <c r="Y368" s="11"/>
      <c r="Z368" s="11"/>
      <c r="AA368" s="11"/>
      <c r="AZ368" s="43"/>
      <c r="BA368" s="43"/>
      <c r="BC368" s="11"/>
      <c r="BD368" s="11"/>
      <c r="BQ368" s="70"/>
      <c r="BR368" s="11"/>
      <c r="BS368" s="11"/>
    </row>
    <row r="369" spans="1:53" ht="15">
      <c r="A369" s="175" t="str">
        <f t="shared" si="21"/>
        <v>GG061-Banner-03</v>
      </c>
      <c r="B369" s="175" t="s">
        <v>1125</v>
      </c>
      <c r="C369" s="175" t="s">
        <v>2085</v>
      </c>
      <c r="D369" s="175" t="s">
        <v>1126</v>
      </c>
      <c r="E369" s="177" t="s">
        <v>1296</v>
      </c>
      <c r="F369" s="175"/>
      <c r="G369" s="175">
        <v>7818</v>
      </c>
      <c r="H369" s="175" t="s">
        <v>1292</v>
      </c>
      <c r="I369" s="179" t="s">
        <v>1099</v>
      </c>
      <c r="J369" s="176"/>
      <c r="K369" s="224">
        <v>340402</v>
      </c>
      <c r="L369" s="224">
        <v>340402</v>
      </c>
      <c r="M369" s="210">
        <f>(12*(QUOTIENT(L369,10000)-31))+MOD(QUOTIENT(L369,100),100)+MOD(L369,100)-1</f>
        <v>41</v>
      </c>
      <c r="N369" s="1">
        <f>3100+(100*QUOTIENT(M369-1,12))+MOD(M369-1,12)+1</f>
        <v>3405</v>
      </c>
      <c r="O369" s="178" t="s">
        <v>1297</v>
      </c>
      <c r="AZ369" s="43"/>
      <c r="BA369" s="43"/>
    </row>
    <row r="370" spans="1:53" ht="15">
      <c r="A370" s="175" t="str">
        <f t="shared" si="21"/>
        <v>GG087-Silk-05</v>
      </c>
      <c r="B370" s="175" t="s">
        <v>1492</v>
      </c>
      <c r="C370" s="175" t="s">
        <v>2085</v>
      </c>
      <c r="D370" s="175" t="s">
        <v>1493</v>
      </c>
      <c r="E370" s="177" t="s">
        <v>1547</v>
      </c>
      <c r="F370" s="175"/>
      <c r="G370" s="175">
        <v>4698</v>
      </c>
      <c r="H370" s="175" t="s">
        <v>1529</v>
      </c>
      <c r="I370" s="175" t="s">
        <v>1101</v>
      </c>
      <c r="J370" s="176"/>
      <c r="K370" s="224">
        <v>340402</v>
      </c>
      <c r="L370" s="223">
        <v>340402</v>
      </c>
      <c r="M370" s="210">
        <f>(12*(QUOTIENT(L370,10000)-31))+MOD(QUOTIENT(L370,100),100)+MOD(L370,100)-1</f>
        <v>41</v>
      </c>
      <c r="N370" s="1">
        <f>3100+(100*QUOTIENT(M370-1,12))+MOD(M370-1,12)+1</f>
        <v>3405</v>
      </c>
      <c r="O370" s="177" t="s">
        <v>1548</v>
      </c>
      <c r="AZ370" s="43"/>
      <c r="BA370" s="43"/>
    </row>
    <row r="371" spans="1:109" ht="14.25">
      <c r="A371" s="148" t="str">
        <f t="shared" si="21"/>
        <v>GG038-Carroll-06</v>
      </c>
      <c r="B371" s="148" t="s">
        <v>42</v>
      </c>
      <c r="C371" s="139" t="s">
        <v>2085</v>
      </c>
      <c r="D371" s="148" t="s">
        <v>43</v>
      </c>
      <c r="E371" s="149" t="s">
        <v>548</v>
      </c>
      <c r="F371" s="149"/>
      <c r="G371" s="150">
        <v>889</v>
      </c>
      <c r="H371" s="149" t="s">
        <v>132</v>
      </c>
      <c r="I371" s="151" t="s">
        <v>1102</v>
      </c>
      <c r="K371">
        <v>340403</v>
      </c>
      <c r="L371" s="212">
        <v>350703</v>
      </c>
      <c r="M371" s="210">
        <f>(12*(QUOTIENT(L371,10000)-31))+MOD(QUOTIENT(L371,100),100)+MOD(L371,100)-1</f>
        <v>57</v>
      </c>
      <c r="N371" s="1">
        <f>3100+(100*QUOTIENT(M371-1,12))+MOD(M371-1,12)+1</f>
        <v>3509</v>
      </c>
      <c r="X371" s="52"/>
      <c r="AJ371" s="52"/>
      <c r="AV371" s="52"/>
      <c r="AZ371" s="269"/>
      <c r="BA371" s="269"/>
      <c r="BB371" s="269"/>
      <c r="BC371" s="264"/>
      <c r="BD371" s="264"/>
      <c r="BE371" s="264"/>
      <c r="BF371" s="264"/>
      <c r="BG371" s="264"/>
      <c r="BH371" s="56"/>
      <c r="BI371" s="264"/>
      <c r="BJ371" s="264"/>
      <c r="BK371" s="264"/>
      <c r="BL371" s="264"/>
      <c r="BM371" s="264"/>
      <c r="BN371" s="264"/>
      <c r="BO371" s="265"/>
      <c r="BP371" s="265"/>
      <c r="BQ371" s="265"/>
      <c r="BT371" s="52"/>
      <c r="CF371" s="52"/>
      <c r="CS371" s="122"/>
      <c r="DE371" s="122"/>
    </row>
    <row r="372" spans="1:55" ht="15">
      <c r="A372" s="175" t="str">
        <f t="shared" si="21"/>
        <v>GG087-Howard-01</v>
      </c>
      <c r="B372" s="175" t="s">
        <v>898</v>
      </c>
      <c r="C372" s="175" t="s">
        <v>2085</v>
      </c>
      <c r="D372" s="175" t="s">
        <v>899</v>
      </c>
      <c r="E372" s="177" t="s">
        <v>1528</v>
      </c>
      <c r="F372" s="175"/>
      <c r="G372" s="175">
        <v>905</v>
      </c>
      <c r="H372" s="175" t="s">
        <v>1529</v>
      </c>
      <c r="I372" s="175" t="s">
        <v>1097</v>
      </c>
      <c r="J372" s="176"/>
      <c r="K372" s="224">
        <v>340404</v>
      </c>
      <c r="L372" s="223">
        <v>340404</v>
      </c>
      <c r="M372" s="210">
        <f>(12*(QUOTIENT(L372,10000)-31))+MOD(QUOTIENT(L372,100),100)+MOD(L372,100)-1</f>
        <v>43</v>
      </c>
      <c r="N372" s="1">
        <f>3100+(100*QUOTIENT(M372-1,12))+MOD(M372-1,12)+1</f>
        <v>3407</v>
      </c>
      <c r="O372" s="177" t="s">
        <v>1530</v>
      </c>
      <c r="AZ372" s="43"/>
      <c r="BA372" s="43"/>
      <c r="BB372" s="43"/>
      <c r="BC372" s="43"/>
    </row>
    <row r="373" spans="1:54" ht="14.25">
      <c r="A373" s="11" t="str">
        <f t="shared" si="21"/>
        <v>GG032-Hasseler-02</v>
      </c>
      <c r="B373" s="70" t="s">
        <v>478</v>
      </c>
      <c r="C373" s="70" t="s">
        <v>2085</v>
      </c>
      <c r="D373" s="70" t="s">
        <v>479</v>
      </c>
      <c r="E373" s="20" t="s">
        <v>480</v>
      </c>
      <c r="F373" s="20"/>
      <c r="G373" s="101">
        <v>10104</v>
      </c>
      <c r="H373" s="20" t="s">
        <v>126</v>
      </c>
      <c r="I373" s="40" t="s">
        <v>1098</v>
      </c>
      <c r="J373" s="20" t="s">
        <v>415</v>
      </c>
      <c r="K373" s="127">
        <v>340406</v>
      </c>
      <c r="L373" s="215">
        <v>340406</v>
      </c>
      <c r="M373" s="210">
        <f>(12*(QUOTIENT(L373,10000)-31))+MOD(QUOTIENT(L373,100),100)+MOD(L373,100)-1</f>
        <v>45</v>
      </c>
      <c r="N373" s="1">
        <f>3100+(100*QUOTIENT(M373-1,12))+MOD(M373-1,12)+1</f>
        <v>3409</v>
      </c>
      <c r="AZ373" s="43"/>
      <c r="BA373" s="43"/>
      <c r="BB373" s="266"/>
    </row>
    <row r="374" spans="1:53" ht="14.25">
      <c r="A374" s="1" t="str">
        <f t="shared" si="21"/>
        <v>GG004-Offord-06</v>
      </c>
      <c r="B374" s="1" t="s">
        <v>915</v>
      </c>
      <c r="C374" s="19" t="s">
        <v>2085</v>
      </c>
      <c r="D374" s="1" t="s">
        <v>916</v>
      </c>
      <c r="E374" s="2" t="s">
        <v>917</v>
      </c>
      <c r="G374" s="101">
        <v>5945</v>
      </c>
      <c r="H374" s="2" t="s">
        <v>98</v>
      </c>
      <c r="I374" s="40" t="s">
        <v>1102</v>
      </c>
      <c r="J374" s="20" t="s">
        <v>2191</v>
      </c>
      <c r="K374" s="127">
        <v>340501</v>
      </c>
      <c r="L374" s="210">
        <v>340501</v>
      </c>
      <c r="M374" s="210">
        <f>(12*(QUOTIENT(L374,10000)-31))+MOD(QUOTIENT(L374,100),100)+MOD(L374,100)-1</f>
        <v>41</v>
      </c>
      <c r="N374" s="1">
        <f>3100+(100*QUOTIENT(M374-1,12))+MOD(M374-1,12)+1</f>
        <v>3405</v>
      </c>
      <c r="BA374" s="78"/>
    </row>
    <row r="375" spans="1:71" ht="14.25">
      <c r="A375" s="1" t="str">
        <f t="shared" si="21"/>
        <v>GG013-Huff-10</v>
      </c>
      <c r="B375" s="19" t="s">
        <v>673</v>
      </c>
      <c r="C375" s="19" t="s">
        <v>2085</v>
      </c>
      <c r="D375" s="19" t="s">
        <v>950</v>
      </c>
      <c r="E375" s="20" t="s">
        <v>2124</v>
      </c>
      <c r="F375" s="20"/>
      <c r="G375" s="103">
        <v>8904</v>
      </c>
      <c r="H375" s="20" t="s">
        <v>107</v>
      </c>
      <c r="I375" s="40" t="s">
        <v>1106</v>
      </c>
      <c r="J375" s="20" t="s">
        <v>2161</v>
      </c>
      <c r="K375" s="127">
        <v>340501</v>
      </c>
      <c r="L375" s="210">
        <v>340501</v>
      </c>
      <c r="M375" s="210">
        <f>(12*(QUOTIENT(L375,10000)-31))+MOD(QUOTIENT(L375,100),100)+MOD(L375,100)-1</f>
        <v>41</v>
      </c>
      <c r="N375" s="1">
        <f aca="true" t="shared" si="22" ref="N375:N380">INT(L375/100)+(100*INT((MOD(L375,100)-1)/12))+MOD(MOD(L375,100)-1,12)</f>
        <v>3405</v>
      </c>
      <c r="U375" s="11"/>
      <c r="V375" s="11"/>
      <c r="W375" s="11"/>
      <c r="X375" s="51"/>
      <c r="Y375" s="11"/>
      <c r="Z375" s="11"/>
      <c r="AA375" s="11"/>
      <c r="BA375" s="43"/>
      <c r="BQ375" s="70"/>
      <c r="BR375" s="11"/>
      <c r="BS375" s="11"/>
    </row>
    <row r="376" spans="1:71" ht="14.25">
      <c r="A376" s="1" t="str">
        <f t="shared" si="21"/>
        <v>GG014-Vance-04</v>
      </c>
      <c r="B376" s="19" t="s">
        <v>2088</v>
      </c>
      <c r="C376" s="19" t="s">
        <v>2085</v>
      </c>
      <c r="D376" s="19" t="s">
        <v>2089</v>
      </c>
      <c r="E376" s="20" t="s">
        <v>37</v>
      </c>
      <c r="F376" s="20"/>
      <c r="G376" s="103">
        <v>10100</v>
      </c>
      <c r="H376" s="20" t="s">
        <v>108</v>
      </c>
      <c r="I376" s="40" t="s">
        <v>1100</v>
      </c>
      <c r="K376" s="127">
        <v>340501</v>
      </c>
      <c r="L376" s="210">
        <v>340501</v>
      </c>
      <c r="M376" s="210">
        <f>(12*(QUOTIENT(L376,10000)-31))+MOD(QUOTIENT(L376,100),100)+MOD(L376,100)-1</f>
        <v>41</v>
      </c>
      <c r="N376" s="1">
        <f t="shared" si="22"/>
        <v>3405</v>
      </c>
      <c r="U376" s="11"/>
      <c r="V376" s="11"/>
      <c r="W376" s="11"/>
      <c r="X376" s="51"/>
      <c r="Y376" s="11"/>
      <c r="Z376" s="11"/>
      <c r="AA376" s="11"/>
      <c r="BA376" s="43"/>
      <c r="BC376" s="11"/>
      <c r="BD376" s="11"/>
      <c r="BQ376" s="70"/>
      <c r="BR376" s="11"/>
      <c r="BS376" s="11"/>
    </row>
    <row r="377" spans="1:71" ht="14.25">
      <c r="A377" s="1" t="str">
        <f t="shared" si="21"/>
        <v>GG014-Wild-11</v>
      </c>
      <c r="B377" s="19" t="s">
        <v>46</v>
      </c>
      <c r="C377" s="19" t="s">
        <v>2085</v>
      </c>
      <c r="D377" s="19" t="s">
        <v>47</v>
      </c>
      <c r="E377" s="20" t="s">
        <v>50</v>
      </c>
      <c r="F377" s="20"/>
      <c r="G377" s="103">
        <v>1000</v>
      </c>
      <c r="H377" s="20" t="s">
        <v>108</v>
      </c>
      <c r="I377" s="40" t="s">
        <v>1107</v>
      </c>
      <c r="J377" s="20" t="s">
        <v>1536</v>
      </c>
      <c r="K377" s="127">
        <v>340501</v>
      </c>
      <c r="L377" s="210">
        <v>340501</v>
      </c>
      <c r="M377" s="210">
        <f>(12*(QUOTIENT(L377,10000)-31))+MOD(QUOTIENT(L377,100),100)+MOD(L377,100)-1</f>
        <v>41</v>
      </c>
      <c r="N377" s="1">
        <f t="shared" si="22"/>
        <v>3405</v>
      </c>
      <c r="U377" s="11"/>
      <c r="V377" s="11"/>
      <c r="W377" s="11"/>
      <c r="X377" s="51"/>
      <c r="Y377" s="11"/>
      <c r="Z377" s="11"/>
      <c r="AA377" s="11"/>
      <c r="BA377" s="43"/>
      <c r="BC377" s="11"/>
      <c r="BD377" s="11"/>
      <c r="BQ377" s="70"/>
      <c r="BR377" s="11"/>
      <c r="BS377" s="11"/>
    </row>
    <row r="378" spans="1:71" ht="14.25">
      <c r="A378" s="1" t="str">
        <f t="shared" si="21"/>
        <v>GG015-Zeek-08</v>
      </c>
      <c r="B378" s="19" t="s">
        <v>694</v>
      </c>
      <c r="C378" s="19" t="s">
        <v>2085</v>
      </c>
      <c r="D378" s="19" t="s">
        <v>695</v>
      </c>
      <c r="E378" s="20" t="s">
        <v>81</v>
      </c>
      <c r="F378" s="20"/>
      <c r="G378" s="103">
        <v>4071</v>
      </c>
      <c r="H378" s="20" t="s">
        <v>109</v>
      </c>
      <c r="I378" s="40" t="s">
        <v>1104</v>
      </c>
      <c r="K378" s="127">
        <v>340501</v>
      </c>
      <c r="L378" s="210">
        <v>340501</v>
      </c>
      <c r="M378" s="210">
        <f>(12*(QUOTIENT(L378,10000)-31))+MOD(QUOTIENT(L378,100),100)+MOD(L378,100)-1</f>
        <v>41</v>
      </c>
      <c r="N378" s="1">
        <f t="shared" si="22"/>
        <v>3405</v>
      </c>
      <c r="O378" s="19"/>
      <c r="U378" s="11"/>
      <c r="V378" s="11"/>
      <c r="W378" s="11"/>
      <c r="X378" s="51"/>
      <c r="Y378" s="11"/>
      <c r="Z378" s="11"/>
      <c r="AA378" s="11"/>
      <c r="BA378" s="43"/>
      <c r="BC378" s="11"/>
      <c r="BD378" s="11"/>
      <c r="BQ378" s="70"/>
      <c r="BR378" s="11"/>
      <c r="BS378" s="11"/>
    </row>
    <row r="379" spans="1:71" ht="14.25">
      <c r="A379" s="1" t="str">
        <f t="shared" si="21"/>
        <v>GG016-Huff-04</v>
      </c>
      <c r="B379" s="19" t="s">
        <v>673</v>
      </c>
      <c r="C379" s="19" t="s">
        <v>2085</v>
      </c>
      <c r="D379" s="19" t="s">
        <v>950</v>
      </c>
      <c r="E379" s="20" t="s">
        <v>92</v>
      </c>
      <c r="F379" s="20"/>
      <c r="G379" s="103">
        <v>2537</v>
      </c>
      <c r="H379" s="20" t="s">
        <v>110</v>
      </c>
      <c r="I379" s="40" t="s">
        <v>1100</v>
      </c>
      <c r="K379" s="127">
        <v>340501</v>
      </c>
      <c r="L379" s="210">
        <v>340501</v>
      </c>
      <c r="M379" s="210">
        <f>(12*(QUOTIENT(L379,10000)-31))+MOD(QUOTIENT(L379,100),100)+MOD(L379,100)-1</f>
        <v>41</v>
      </c>
      <c r="N379" s="1">
        <f t="shared" si="22"/>
        <v>3405</v>
      </c>
      <c r="U379" s="11"/>
      <c r="V379" s="11"/>
      <c r="W379" s="11"/>
      <c r="X379" s="51"/>
      <c r="Y379" s="11"/>
      <c r="Z379" s="11"/>
      <c r="AA379" s="11"/>
      <c r="BA379" s="43"/>
      <c r="BC379" s="11"/>
      <c r="BD379" s="11"/>
      <c r="BQ379" s="70"/>
      <c r="BR379" s="11"/>
      <c r="BS379" s="11"/>
    </row>
    <row r="380" spans="1:53" ht="14.25">
      <c r="A380" s="1" t="str">
        <f t="shared" si="21"/>
        <v>GG018-Offord-5</v>
      </c>
      <c r="B380" s="19" t="s">
        <v>709</v>
      </c>
      <c r="C380" s="19" t="s">
        <v>2085</v>
      </c>
      <c r="D380" s="19" t="s">
        <v>710</v>
      </c>
      <c r="E380" s="20" t="s">
        <v>202</v>
      </c>
      <c r="F380" s="20"/>
      <c r="G380" s="101">
        <v>7329</v>
      </c>
      <c r="H380" s="20" t="s">
        <v>112</v>
      </c>
      <c r="I380" s="40" t="s">
        <v>215</v>
      </c>
      <c r="K380" s="127">
        <v>340501</v>
      </c>
      <c r="L380" s="210">
        <v>340501</v>
      </c>
      <c r="M380" s="210">
        <f>(12*(QUOTIENT(L380,10000)-31))+MOD(QUOTIENT(L380,100),100)+MOD(L380,100)-1</f>
        <v>41</v>
      </c>
      <c r="N380" s="1">
        <f t="shared" si="22"/>
        <v>3405</v>
      </c>
      <c r="P380" s="70"/>
      <c r="Q380" s="11"/>
      <c r="BA380" s="43"/>
    </row>
    <row r="381" spans="1:84" ht="14.25">
      <c r="A381" s="11" t="str">
        <f t="shared" si="21"/>
        <v>GG026-Richardson-03</v>
      </c>
      <c r="B381" s="70" t="s">
        <v>359</v>
      </c>
      <c r="C381" s="70" t="s">
        <v>2085</v>
      </c>
      <c r="D381" s="70" t="s">
        <v>360</v>
      </c>
      <c r="E381" s="20" t="s">
        <v>361</v>
      </c>
      <c r="F381" s="20"/>
      <c r="G381" s="103">
        <v>24273</v>
      </c>
      <c r="H381" s="20" t="s">
        <v>120</v>
      </c>
      <c r="I381" s="40" t="s">
        <v>1099</v>
      </c>
      <c r="K381" s="127">
        <v>340501</v>
      </c>
      <c r="L381" s="215">
        <v>340501</v>
      </c>
      <c r="M381" s="210">
        <f>(12*(QUOTIENT(L381,10000)-31))+MOD(QUOTIENT(L381,100),100)+MOD(L381,100)-1</f>
        <v>41</v>
      </c>
      <c r="N381" s="1">
        <f>3100+(100*QUOTIENT(M381-1,12))+MOD(M381-1,12)+1</f>
        <v>3405</v>
      </c>
      <c r="U381" s="11"/>
      <c r="V381" s="11"/>
      <c r="W381" s="11"/>
      <c r="X381" s="51"/>
      <c r="Y381" s="11"/>
      <c r="Z381" s="11"/>
      <c r="AA381" s="11"/>
      <c r="BA381" s="43"/>
      <c r="BC381" s="11"/>
      <c r="BD381" s="11"/>
      <c r="BQ381" s="70"/>
      <c r="BR381" s="11"/>
      <c r="BS381" s="11"/>
      <c r="BU381" s="11"/>
      <c r="BV381" s="11"/>
      <c r="BW381" s="11"/>
      <c r="BX381" s="11"/>
      <c r="BY381" s="11"/>
      <c r="BZ381" s="11"/>
      <c r="CA381" s="11"/>
      <c r="CB381" s="11"/>
      <c r="CC381" s="11"/>
      <c r="CD381" s="11"/>
      <c r="CE381" s="11"/>
      <c r="CF381" s="58"/>
    </row>
    <row r="382" spans="1:53" ht="15">
      <c r="A382" s="175" t="str">
        <f t="shared" si="21"/>
        <v>GG068-Lorance-05</v>
      </c>
      <c r="B382" s="175" t="s">
        <v>1273</v>
      </c>
      <c r="C382" s="175" t="s">
        <v>2085</v>
      </c>
      <c r="D382" s="175" t="s">
        <v>1274</v>
      </c>
      <c r="E382" s="177" t="s">
        <v>1393</v>
      </c>
      <c r="F382" s="175"/>
      <c r="G382" s="175">
        <v>11955</v>
      </c>
      <c r="H382" s="175" t="s">
        <v>1386</v>
      </c>
      <c r="I382" s="175" t="s">
        <v>1101</v>
      </c>
      <c r="J382" s="176"/>
      <c r="K382" s="224">
        <v>340501</v>
      </c>
      <c r="L382" s="224">
        <v>340501</v>
      </c>
      <c r="M382" s="210">
        <f>(12*(QUOTIENT(L382,10000)-31))+MOD(QUOTIENT(L382,100),100)+MOD(L382,100)-1</f>
        <v>41</v>
      </c>
      <c r="N382" s="1">
        <f>3100+(100*QUOTIENT(M382-1,12))+MOD(M382-1,12)+1</f>
        <v>3405</v>
      </c>
      <c r="O382" s="176"/>
      <c r="BA382" s="43"/>
    </row>
    <row r="383" spans="1:84" ht="14.25">
      <c r="A383" s="1" t="str">
        <f t="shared" si="21"/>
        <v>GG024-Hughes-06</v>
      </c>
      <c r="B383" s="19" t="s">
        <v>728</v>
      </c>
      <c r="C383" s="19" t="s">
        <v>2085</v>
      </c>
      <c r="D383" s="19" t="s">
        <v>729</v>
      </c>
      <c r="E383" s="20" t="s">
        <v>344</v>
      </c>
      <c r="F383" s="20"/>
      <c r="G383" s="103">
        <v>10646</v>
      </c>
      <c r="H383" s="20" t="s">
        <v>118</v>
      </c>
      <c r="I383" s="40" t="s">
        <v>1102</v>
      </c>
      <c r="J383" s="173" t="s">
        <v>25</v>
      </c>
      <c r="K383" s="127">
        <v>340501</v>
      </c>
      <c r="L383" s="210">
        <v>340601</v>
      </c>
      <c r="M383" s="210">
        <f>(12*(QUOTIENT(L383,10000)-31))+MOD(QUOTIENT(L383,100),100)+MOD(L383,100)-1</f>
        <v>42</v>
      </c>
      <c r="N383" s="11">
        <f>INT(L383/100)+(100*INT((MOD(L383,100)-1)/12))+MOD(MOD(L383,100)-1,12)</f>
        <v>3406</v>
      </c>
      <c r="U383" s="11"/>
      <c r="V383" s="11"/>
      <c r="W383" s="11"/>
      <c r="X383" s="51"/>
      <c r="Y383" s="11"/>
      <c r="Z383" s="11"/>
      <c r="AA383" s="11"/>
      <c r="AO383" s="11"/>
      <c r="AV383" s="58"/>
      <c r="AW383" s="11"/>
      <c r="AX383" s="11"/>
      <c r="AY383" s="11"/>
      <c r="BA383" s="22"/>
      <c r="BB383" s="23"/>
      <c r="BC383" s="11"/>
      <c r="BD383" s="11"/>
      <c r="BQ383" s="70"/>
      <c r="BR383" s="11"/>
      <c r="BS383" s="11"/>
      <c r="BU383" s="11"/>
      <c r="BV383" s="11"/>
      <c r="BW383" s="11"/>
      <c r="BX383" s="11"/>
      <c r="BY383" s="11"/>
      <c r="BZ383" s="11"/>
      <c r="CA383" s="11"/>
      <c r="CB383" s="11"/>
      <c r="CC383" s="11"/>
      <c r="CD383" s="11"/>
      <c r="CE383" s="11"/>
      <c r="CF383" s="58"/>
    </row>
    <row r="384" spans="1:71" ht="14.25">
      <c r="A384" s="1" t="str">
        <f t="shared" si="21"/>
        <v>GG015-DeMarce-03</v>
      </c>
      <c r="B384" s="19" t="s">
        <v>718</v>
      </c>
      <c r="C384" s="19" t="s">
        <v>2085</v>
      </c>
      <c r="D384" s="19" t="s">
        <v>719</v>
      </c>
      <c r="E384" s="20" t="s">
        <v>76</v>
      </c>
      <c r="F384" s="20"/>
      <c r="G384" s="103">
        <v>5748</v>
      </c>
      <c r="H384" s="20" t="s">
        <v>109</v>
      </c>
      <c r="I384" s="40" t="s">
        <v>1099</v>
      </c>
      <c r="K384" s="127">
        <v>340501</v>
      </c>
      <c r="L384" s="210">
        <v>340603</v>
      </c>
      <c r="M384" s="210">
        <f>(12*(QUOTIENT(L384,10000)-31))+MOD(QUOTIENT(L384,100),100)+MOD(L384,100)-1</f>
        <v>44</v>
      </c>
      <c r="N384" s="1">
        <f>INT(L384/100)+(100*INT((MOD(L384,100)-1)/12))+MOD(MOD(L384,100)-1,12)</f>
        <v>3408</v>
      </c>
      <c r="U384" s="11"/>
      <c r="V384" s="11"/>
      <c r="W384" s="11"/>
      <c r="X384" s="51"/>
      <c r="Y384" s="11"/>
      <c r="Z384" s="11"/>
      <c r="AA384" s="11"/>
      <c r="BA384" s="22"/>
      <c r="BB384" s="36"/>
      <c r="BC384" s="36"/>
      <c r="BD384" s="36"/>
      <c r="BQ384" s="70"/>
      <c r="BR384" s="11"/>
      <c r="BS384" s="11"/>
    </row>
    <row r="385" spans="1:109" ht="14.25">
      <c r="A385" s="148" t="str">
        <f t="shared" si="21"/>
        <v>GG034-Sakalucks-06</v>
      </c>
      <c r="B385" s="148" t="s">
        <v>149</v>
      </c>
      <c r="C385" s="139" t="s">
        <v>2085</v>
      </c>
      <c r="D385" s="148" t="s">
        <v>510</v>
      </c>
      <c r="E385" s="149" t="s">
        <v>511</v>
      </c>
      <c r="F385" s="149"/>
      <c r="G385" s="150">
        <v>8506</v>
      </c>
      <c r="H385" s="149" t="s">
        <v>128</v>
      </c>
      <c r="I385" s="151" t="s">
        <v>1102</v>
      </c>
      <c r="J385" s="311" t="s">
        <v>26</v>
      </c>
      <c r="K385">
        <v>340501</v>
      </c>
      <c r="L385" s="212">
        <v>340701</v>
      </c>
      <c r="M385" s="210">
        <f>(12*(QUOTIENT(L385,10000)-31))+MOD(QUOTIENT(L385,100),100)+MOD(L385,100)-1</f>
        <v>43</v>
      </c>
      <c r="N385" s="1">
        <f>3100+(100*QUOTIENT(M385-1,12))+MOD(M385-1,12)+1</f>
        <v>3407</v>
      </c>
      <c r="X385" s="52"/>
      <c r="AJ385" s="52"/>
      <c r="AV385" s="52"/>
      <c r="BA385" s="22"/>
      <c r="BB385" s="264"/>
      <c r="BC385" s="23"/>
      <c r="BH385" s="52"/>
      <c r="BT385" s="52"/>
      <c r="CF385" s="52"/>
      <c r="CS385" s="122"/>
      <c r="DE385" s="122"/>
    </row>
    <row r="386" spans="1:109" s="17" customFormat="1" ht="15">
      <c r="A386" s="175" t="str">
        <f t="shared" si="21"/>
        <v>GG047-Prem-06</v>
      </c>
      <c r="B386" s="175" t="s">
        <v>2000</v>
      </c>
      <c r="C386" s="175" t="s">
        <v>2085</v>
      </c>
      <c r="D386" s="175" t="s">
        <v>2001</v>
      </c>
      <c r="E386" s="177" t="s">
        <v>1131</v>
      </c>
      <c r="F386" s="175"/>
      <c r="G386" s="175">
        <v>9529</v>
      </c>
      <c r="H386" s="175" t="s">
        <v>1119</v>
      </c>
      <c r="I386" s="175" t="s">
        <v>1102</v>
      </c>
      <c r="J386" s="176"/>
      <c r="K386" s="223">
        <v>340501</v>
      </c>
      <c r="L386" s="223">
        <v>340701</v>
      </c>
      <c r="M386" s="210">
        <f>(12*(QUOTIENT(L386,10000)-31))+MOD(QUOTIENT(L386,100),100)+MOD(L386,100)-1</f>
        <v>43</v>
      </c>
      <c r="N386" s="1">
        <f>3100+(100*QUOTIENT(M386-1,12))+MOD(M386-1,12)+1</f>
        <v>3407</v>
      </c>
      <c r="O386" s="176"/>
      <c r="X386" s="48"/>
      <c r="AJ386" s="62"/>
      <c r="AV386" s="62"/>
      <c r="BA386" s="22"/>
      <c r="BB386" s="24"/>
      <c r="BC386" s="23"/>
      <c r="BH386" s="62"/>
      <c r="BI386" s="27"/>
      <c r="BJ386" s="27"/>
      <c r="BK386" s="27"/>
      <c r="BL386" s="27"/>
      <c r="BM386" s="27"/>
      <c r="BN386" s="27"/>
      <c r="BO386" s="27"/>
      <c r="BP386" s="27"/>
      <c r="BQ386" s="27"/>
      <c r="BR386" s="27"/>
      <c r="BS386" s="27"/>
      <c r="BT386" s="69"/>
      <c r="BU386" s="27"/>
      <c r="BV386" s="27"/>
      <c r="BW386" s="27"/>
      <c r="BX386" s="27"/>
      <c r="BY386" s="27"/>
      <c r="CF386" s="62"/>
      <c r="CS386" s="125"/>
      <c r="DE386" s="125"/>
    </row>
    <row r="387" spans="1:109" ht="14.25">
      <c r="A387" s="162" t="str">
        <f t="shared" si="21"/>
        <v>GG042-Offord-06</v>
      </c>
      <c r="B387" s="168" t="s">
        <v>709</v>
      </c>
      <c r="C387" s="146" t="s">
        <v>2085</v>
      </c>
      <c r="D387" s="168" t="s">
        <v>710</v>
      </c>
      <c r="E387" s="163" t="s">
        <v>2022</v>
      </c>
      <c r="F387" s="163"/>
      <c r="G387" s="150">
        <v>6385</v>
      </c>
      <c r="H387" s="163" t="s">
        <v>136</v>
      </c>
      <c r="I387" s="169" t="s">
        <v>1102</v>
      </c>
      <c r="K387" s="153">
        <v>340501</v>
      </c>
      <c r="L387" s="212">
        <v>340901</v>
      </c>
      <c r="M387" s="210">
        <f>(12*(QUOTIENT(L387,10000)-31))+MOD(QUOTIENT(L387,100),100)+MOD(L387,100)-1</f>
        <v>45</v>
      </c>
      <c r="N387" s="1">
        <f>3100+(100*QUOTIENT(M387-1,12))+MOD(M387-1,12)+1</f>
        <v>3409</v>
      </c>
      <c r="X387" s="52"/>
      <c r="AJ387" s="52"/>
      <c r="AV387" s="52"/>
      <c r="BA387" s="22"/>
      <c r="BB387" s="264"/>
      <c r="BC387" s="264"/>
      <c r="BD387" s="264"/>
      <c r="BE387" s="23"/>
      <c r="BH387" s="52"/>
      <c r="BT387" s="52"/>
      <c r="CF387" s="52"/>
      <c r="CS387" s="122"/>
      <c r="DE387" s="122"/>
    </row>
    <row r="388" spans="1:109" s="11" customFormat="1" ht="15">
      <c r="A388" s="274" t="str">
        <f t="shared" si="21"/>
        <v>GG069-Lorance-06</v>
      </c>
      <c r="B388" s="274" t="s">
        <v>1273</v>
      </c>
      <c r="C388" s="274" t="s">
        <v>2085</v>
      </c>
      <c r="D388" s="274" t="s">
        <v>1274</v>
      </c>
      <c r="E388" s="275" t="s">
        <v>1404</v>
      </c>
      <c r="F388" s="274"/>
      <c r="G388" s="274">
        <v>9825</v>
      </c>
      <c r="H388" s="274" t="s">
        <v>1395</v>
      </c>
      <c r="I388" s="274" t="s">
        <v>1102</v>
      </c>
      <c r="J388" s="276"/>
      <c r="K388" s="277">
        <v>340501</v>
      </c>
      <c r="L388" s="258">
        <v>340901</v>
      </c>
      <c r="M388" s="215">
        <f>(12*(QUOTIENT(L388,10000)-31))+MOD(QUOTIENT(L388,100),100)+MOD(L388,100)-1</f>
        <v>45</v>
      </c>
      <c r="N388" s="11">
        <f>3100+(100*QUOTIENT(M388-1,12))+MOD(M388-1,12)+1</f>
        <v>3409</v>
      </c>
      <c r="O388" s="286"/>
      <c r="X388" s="51"/>
      <c r="AJ388" s="58"/>
      <c r="AV388" s="58"/>
      <c r="BA388" s="22"/>
      <c r="BB388" s="24"/>
      <c r="BC388" s="24"/>
      <c r="BD388" s="24"/>
      <c r="BE388" s="23"/>
      <c r="BH388" s="58"/>
      <c r="BT388" s="58"/>
      <c r="CF388" s="58"/>
      <c r="CS388" s="132"/>
      <c r="DE388" s="132"/>
    </row>
    <row r="389" spans="1:84" ht="14.25">
      <c r="A389" s="1" t="str">
        <f t="shared" si="21"/>
        <v>GG025-DeMarce-01</v>
      </c>
      <c r="B389" s="70" t="s">
        <v>718</v>
      </c>
      <c r="C389" s="70" t="s">
        <v>2085</v>
      </c>
      <c r="D389" s="70" t="s">
        <v>719</v>
      </c>
      <c r="E389" s="20" t="s">
        <v>348</v>
      </c>
      <c r="F389" s="20"/>
      <c r="G389" s="103">
        <v>20867</v>
      </c>
      <c r="H389" s="20" t="s">
        <v>119</v>
      </c>
      <c r="I389" s="40" t="s">
        <v>1097</v>
      </c>
      <c r="K389" s="127">
        <v>340501</v>
      </c>
      <c r="L389" s="215">
        <v>341001</v>
      </c>
      <c r="M389" s="210">
        <f>(12*(QUOTIENT(L389,10000)-31))+MOD(QUOTIENT(L389,100),100)+MOD(L389,100)-1</f>
        <v>46</v>
      </c>
      <c r="N389" s="1">
        <f>3100+(100*QUOTIENT(M389-1,12))+MOD(M389-1,12)+1</f>
        <v>3410</v>
      </c>
      <c r="U389" s="11"/>
      <c r="V389" s="11"/>
      <c r="W389" s="11"/>
      <c r="X389" s="51"/>
      <c r="Y389" s="11"/>
      <c r="Z389" s="11"/>
      <c r="AA389" s="11"/>
      <c r="BA389" s="22"/>
      <c r="BB389" s="24"/>
      <c r="BC389" s="24"/>
      <c r="BD389" s="24"/>
      <c r="BE389" s="24"/>
      <c r="BF389" s="23"/>
      <c r="BQ389" s="70"/>
      <c r="BR389" s="11"/>
      <c r="BS389" s="11"/>
      <c r="BU389" s="11"/>
      <c r="BV389" s="11"/>
      <c r="BW389" s="11"/>
      <c r="BX389" s="11"/>
      <c r="BY389" s="11"/>
      <c r="BZ389" s="11"/>
      <c r="CA389" s="11"/>
      <c r="CB389" s="11"/>
      <c r="CC389" s="11"/>
      <c r="CD389" s="11"/>
      <c r="CE389" s="11"/>
      <c r="CF389" s="58"/>
    </row>
    <row r="390" spans="1:109" s="4" customFormat="1" ht="14.25">
      <c r="A390" s="3" t="str">
        <f>H390</f>
        <v>B35-ROGUES</v>
      </c>
      <c r="B390" s="194" t="s">
        <v>679</v>
      </c>
      <c r="C390" s="177" t="s">
        <v>2187</v>
      </c>
      <c r="D390" s="70" t="s">
        <v>2167</v>
      </c>
      <c r="E390" s="3" t="s">
        <v>2168</v>
      </c>
      <c r="F390" s="3" t="s">
        <v>2166</v>
      </c>
      <c r="G390" s="106"/>
      <c r="H390" s="3" t="s">
        <v>2165</v>
      </c>
      <c r="I390" s="177" t="str">
        <f>TEXT(0,"00")</f>
        <v>00</v>
      </c>
      <c r="J390" s="3"/>
      <c r="K390" s="127">
        <v>340501</v>
      </c>
      <c r="L390" s="215">
        <v>350101</v>
      </c>
      <c r="M390" s="210">
        <f>(12*(QUOTIENT(L390,10000)-31))+MOD(QUOTIENT(L390,100),100)+MOD(L390,100)-1</f>
        <v>49</v>
      </c>
      <c r="N390" s="1">
        <f>3100+(100*QUOTIENT(M390-1,12))+MOD(M390-1,12)+1</f>
        <v>3501</v>
      </c>
      <c r="X390" s="48"/>
      <c r="AJ390" s="61"/>
      <c r="AV390" s="61"/>
      <c r="BA390" s="29"/>
      <c r="BB390" s="30"/>
      <c r="BC390" s="30"/>
      <c r="BD390" s="30"/>
      <c r="BE390" s="30"/>
      <c r="BF390" s="30"/>
      <c r="BG390" s="30"/>
      <c r="BH390" s="66"/>
      <c r="BI390" s="31"/>
      <c r="BJ390" s="28"/>
      <c r="BK390" s="28"/>
      <c r="BL390" s="28"/>
      <c r="BM390" s="28"/>
      <c r="BN390" s="28"/>
      <c r="BO390" s="28"/>
      <c r="BP390" s="28"/>
      <c r="BQ390" s="28"/>
      <c r="BR390" s="28"/>
      <c r="BS390" s="28"/>
      <c r="BT390" s="68"/>
      <c r="CF390" s="61"/>
      <c r="CS390" s="124"/>
      <c r="DE390" s="124"/>
    </row>
    <row r="391" spans="1:53" ht="15">
      <c r="A391" s="175" t="str">
        <f>TRIM(H391)&amp;"-"&amp;B391&amp;"-"&amp;I391</f>
        <v>GG083-Carrico-03</v>
      </c>
      <c r="B391" s="175" t="s">
        <v>812</v>
      </c>
      <c r="C391" s="175" t="s">
        <v>2085</v>
      </c>
      <c r="D391" s="175" t="s">
        <v>813</v>
      </c>
      <c r="E391" s="177" t="s">
        <v>1508</v>
      </c>
      <c r="F391" s="175"/>
      <c r="G391" s="175">
        <v>11469</v>
      </c>
      <c r="H391" s="175" t="s">
        <v>1505</v>
      </c>
      <c r="I391" s="175" t="s">
        <v>1099</v>
      </c>
      <c r="J391" s="176"/>
      <c r="K391" s="224">
        <v>340501</v>
      </c>
      <c r="L391" s="224">
        <v>360501</v>
      </c>
      <c r="M391" s="210">
        <f>(12*(QUOTIENT(L391,10000)-31))+MOD(QUOTIENT(L391,100),100)+MOD(L391,100)-1</f>
        <v>65</v>
      </c>
      <c r="N391" s="1">
        <f>3100+(100*QUOTIENT(M391-1,12))+MOD(M391-1,12)+1</f>
        <v>3605</v>
      </c>
      <c r="O391" s="176"/>
      <c r="BA391" s="43"/>
    </row>
    <row r="392" spans="1:109" s="11" customFormat="1" ht="15">
      <c r="A392" s="274" t="str">
        <f>H392&amp;"-"&amp;B392&amp;"-"&amp;I392</f>
        <v>RofP022-Carrico-02</v>
      </c>
      <c r="B392" s="275" t="s">
        <v>812</v>
      </c>
      <c r="C392" s="275" t="s">
        <v>2184</v>
      </c>
      <c r="D392" s="275" t="s">
        <v>813</v>
      </c>
      <c r="E392" s="275" t="s">
        <v>412</v>
      </c>
      <c r="F392" s="354" t="s">
        <v>411</v>
      </c>
      <c r="G392" s="276"/>
      <c r="H392" s="275" t="s">
        <v>1784</v>
      </c>
      <c r="I392" s="274" t="s">
        <v>1098</v>
      </c>
      <c r="J392" s="276"/>
      <c r="K392" s="234">
        <v>340501</v>
      </c>
      <c r="L392" s="234">
        <v>360901</v>
      </c>
      <c r="M392" s="215">
        <f>(12*(QUOTIENT(L392,10000)-31))+MOD(QUOTIENT(L392,100),100)+MOD(L392,100)-1</f>
        <v>69</v>
      </c>
      <c r="N392" s="11">
        <f>3100+(100*QUOTIENT(M392-1,12))+MOD(M392-1,12)+1</f>
        <v>3609</v>
      </c>
      <c r="X392" s="51"/>
      <c r="AJ392" s="58"/>
      <c r="AV392" s="58"/>
      <c r="BA392" s="22"/>
      <c r="BB392" s="24"/>
      <c r="BC392" s="24"/>
      <c r="BD392" s="24"/>
      <c r="BE392" s="24"/>
      <c r="BF392" s="24"/>
      <c r="BG392" s="24"/>
      <c r="BH392" s="56"/>
      <c r="BI392" s="24"/>
      <c r="BJ392" s="24"/>
      <c r="BK392" s="24"/>
      <c r="BL392" s="24"/>
      <c r="BM392" s="24"/>
      <c r="BN392" s="24"/>
      <c r="BO392" s="24"/>
      <c r="BP392" s="24"/>
      <c r="BQ392" s="24"/>
      <c r="BR392" s="24"/>
      <c r="BS392" s="24"/>
      <c r="BT392" s="56"/>
      <c r="BU392" s="24"/>
      <c r="BV392" s="24"/>
      <c r="BW392" s="24"/>
      <c r="BX392" s="24"/>
      <c r="BY392" s="24"/>
      <c r="BZ392" s="24"/>
      <c r="CA392" s="24"/>
      <c r="CB392" s="24"/>
      <c r="CC392" s="23"/>
      <c r="CF392" s="58"/>
      <c r="CS392" s="132"/>
      <c r="DE392" s="132"/>
    </row>
    <row r="393" spans="1:54" ht="15">
      <c r="A393" s="175" t="str">
        <f>TRIM(H393)&amp;"-"&amp;B393&amp;"-"&amp;I393</f>
        <v>GG066-Keener-06</v>
      </c>
      <c r="B393" s="175" t="s">
        <v>1366</v>
      </c>
      <c r="C393" s="175" t="s">
        <v>2085</v>
      </c>
      <c r="D393" s="175" t="s">
        <v>1367</v>
      </c>
      <c r="E393" s="177" t="s">
        <v>1368</v>
      </c>
      <c r="F393" s="175"/>
      <c r="G393" s="175">
        <v>2568</v>
      </c>
      <c r="H393" s="175" t="s">
        <v>1358</v>
      </c>
      <c r="I393" s="175" t="s">
        <v>1102</v>
      </c>
      <c r="J393" s="176"/>
      <c r="K393" s="224">
        <v>340601</v>
      </c>
      <c r="L393" s="224">
        <v>340601</v>
      </c>
      <c r="M393" s="210">
        <f>(12*(QUOTIENT(L393,10000)-31))+MOD(QUOTIENT(L393,100),100)+MOD(L393,100)-1</f>
        <v>42</v>
      </c>
      <c r="N393" s="1">
        <f>3100+(100*QUOTIENT(M393-1,12))+MOD(M393-1,12)+1</f>
        <v>3406</v>
      </c>
      <c r="O393" s="176"/>
      <c r="BB393" s="43"/>
    </row>
    <row r="394" spans="1:109" ht="14.25">
      <c r="A394" s="162" t="str">
        <f>TRIM(H394)&amp;"-"&amp;B394&amp;"-"&amp;I394</f>
        <v>GG042-Davidson-01</v>
      </c>
      <c r="B394" s="168" t="s">
        <v>2013</v>
      </c>
      <c r="C394" s="146" t="s">
        <v>2085</v>
      </c>
      <c r="D394" s="162" t="s">
        <v>2014</v>
      </c>
      <c r="E394" s="163" t="s">
        <v>2015</v>
      </c>
      <c r="F394" s="163"/>
      <c r="G394" s="150">
        <v>10104</v>
      </c>
      <c r="H394" s="163" t="s">
        <v>136</v>
      </c>
      <c r="I394" s="169" t="s">
        <v>1097</v>
      </c>
      <c r="J394" s="311" t="s">
        <v>1539</v>
      </c>
      <c r="K394">
        <v>340601</v>
      </c>
      <c r="L394" s="212">
        <v>341101</v>
      </c>
      <c r="M394" s="210">
        <f>(12*(QUOTIENT(L394,10000)-31))+MOD(QUOTIENT(L394,100),100)+MOD(L394,100)-1</f>
        <v>47</v>
      </c>
      <c r="N394" s="1">
        <f>3100+(100*QUOTIENT(M394-1,12))+MOD(M394-1,12)+1</f>
        <v>3411</v>
      </c>
      <c r="X394" s="52"/>
      <c r="AJ394" s="52"/>
      <c r="AV394" s="52"/>
      <c r="BB394" s="22"/>
      <c r="BC394" s="264"/>
      <c r="BD394" s="264"/>
      <c r="BE394" s="264"/>
      <c r="BF394" s="264"/>
      <c r="BG394" s="23"/>
      <c r="BT394" s="52"/>
      <c r="CF394" s="52"/>
      <c r="CS394" s="122"/>
      <c r="DE394" s="122"/>
    </row>
    <row r="395" spans="1:109" ht="14.25">
      <c r="A395" s="154" t="str">
        <f>TRIM(H395)&amp;"-"&amp;B395&amp;"-"&amp;I395</f>
        <v>BRF03-Gannon-19</v>
      </c>
      <c r="B395" s="148" t="s">
        <v>551</v>
      </c>
      <c r="C395" s="19" t="s">
        <v>2183</v>
      </c>
      <c r="D395" s="148" t="s">
        <v>552</v>
      </c>
      <c r="E395" s="149" t="s">
        <v>574</v>
      </c>
      <c r="F395" s="149"/>
      <c r="G395" s="150">
        <v>8000</v>
      </c>
      <c r="H395" s="149" t="s">
        <v>2152</v>
      </c>
      <c r="I395" s="151" t="s">
        <v>1115</v>
      </c>
      <c r="K395">
        <v>340601</v>
      </c>
      <c r="L395" s="212">
        <v>350501</v>
      </c>
      <c r="M395" s="210">
        <f>(12*(QUOTIENT(L395,10000)-31))+MOD(QUOTIENT(L395,100),100)+MOD(L395,100)-1</f>
        <v>53</v>
      </c>
      <c r="N395" s="1">
        <f>3100+(100*QUOTIENT(M395-1,12))+MOD(M395-1,12)+1</f>
        <v>3505</v>
      </c>
      <c r="X395" s="52"/>
      <c r="AJ395" s="52"/>
      <c r="AV395" s="52"/>
      <c r="BB395" s="22"/>
      <c r="BC395" s="264"/>
      <c r="BD395" s="264"/>
      <c r="BE395" s="264"/>
      <c r="BF395" s="264"/>
      <c r="BG395" s="264"/>
      <c r="BH395" s="56"/>
      <c r="BI395" s="264"/>
      <c r="BJ395" s="264"/>
      <c r="BK395" s="264"/>
      <c r="BL395" s="264"/>
      <c r="BM395" s="23"/>
      <c r="BN395" s="306"/>
      <c r="BO395" s="306"/>
      <c r="BP395" s="306"/>
      <c r="BQ395" s="306"/>
      <c r="BR395" s="306"/>
      <c r="BS395" s="306"/>
      <c r="BT395" s="58"/>
      <c r="BU395" s="11"/>
      <c r="CF395" s="52"/>
      <c r="CS395" s="122"/>
      <c r="DE395" s="122"/>
    </row>
    <row r="396" spans="1:73" ht="14.25">
      <c r="A396" s="191" t="str">
        <f>H396</f>
        <v>B36-WALTZ</v>
      </c>
      <c r="B396" s="177" t="s">
        <v>679</v>
      </c>
      <c r="C396" s="177" t="s">
        <v>2187</v>
      </c>
      <c r="D396" s="177" t="s">
        <v>1675</v>
      </c>
      <c r="E396" s="177" t="s">
        <v>1688</v>
      </c>
      <c r="F396" s="177" t="s">
        <v>2173</v>
      </c>
      <c r="G396" s="176"/>
      <c r="H396" s="177" t="s">
        <v>2174</v>
      </c>
      <c r="I396" s="177" t="str">
        <f>TEXT(0,"00")</f>
        <v>00</v>
      </c>
      <c r="J396" s="176"/>
      <c r="K396" s="198">
        <v>340601</v>
      </c>
      <c r="L396" s="231">
        <v>360101</v>
      </c>
      <c r="M396" s="210">
        <f>(12*(QUOTIENT(L396,10000)-31))+MOD(QUOTIENT(L396,100),100)+MOD(L396,100)-1</f>
        <v>61</v>
      </c>
      <c r="N396" s="1">
        <f>3100+(100*QUOTIENT(M396-1,12))+MOD(M396-1,12)+1</f>
        <v>3601</v>
      </c>
      <c r="BB396" s="22"/>
      <c r="BC396" s="24"/>
      <c r="BD396" s="24"/>
      <c r="BE396" s="24"/>
      <c r="BF396" s="24"/>
      <c r="BG396" s="24"/>
      <c r="BH396" s="56"/>
      <c r="BI396" s="24"/>
      <c r="BJ396" s="24"/>
      <c r="BK396" s="24"/>
      <c r="BL396" s="24"/>
      <c r="BM396" s="24"/>
      <c r="BN396" s="24"/>
      <c r="BO396" s="24"/>
      <c r="BP396" s="24"/>
      <c r="BQ396" s="24"/>
      <c r="BR396" s="24"/>
      <c r="BS396" s="24"/>
      <c r="BT396" s="56"/>
      <c r="BU396" s="23"/>
    </row>
    <row r="397" spans="1:71" ht="14.25">
      <c r="A397" s="5" t="str">
        <f aca="true" t="shared" si="23" ref="A397:A423">TRIM(H397)&amp;"-"&amp;B397&amp;"-"&amp;I397</f>
        <v>GG015-Huff-11</v>
      </c>
      <c r="B397" s="19" t="s">
        <v>673</v>
      </c>
      <c r="C397" s="19" t="s">
        <v>2085</v>
      </c>
      <c r="D397" s="19" t="s">
        <v>950</v>
      </c>
      <c r="E397" s="20" t="s">
        <v>234</v>
      </c>
      <c r="F397" s="20"/>
      <c r="G397" s="103">
        <v>13085</v>
      </c>
      <c r="H397" s="20" t="s">
        <v>109</v>
      </c>
      <c r="I397" s="40" t="s">
        <v>1107</v>
      </c>
      <c r="J397" s="20" t="s">
        <v>2161</v>
      </c>
      <c r="K397" s="127">
        <v>340602</v>
      </c>
      <c r="L397" s="210">
        <v>340702</v>
      </c>
      <c r="M397" s="210">
        <f>(12*(QUOTIENT(L397,10000)-31))+MOD(QUOTIENT(L397,100),100)+MOD(L397,100)-1</f>
        <v>44</v>
      </c>
      <c r="N397" s="1">
        <f>INT(L397/100)+(100*INT((MOD(L397,100)-1)/12))+MOD(MOD(L397,100)-1,12)</f>
        <v>3408</v>
      </c>
      <c r="U397" s="11"/>
      <c r="V397" s="11"/>
      <c r="W397" s="11"/>
      <c r="X397" s="51"/>
      <c r="Y397" s="11"/>
      <c r="Z397" s="11"/>
      <c r="AA397" s="11"/>
      <c r="AW397" s="11"/>
      <c r="BB397" s="35"/>
      <c r="BC397" s="43"/>
      <c r="BD397" s="36"/>
      <c r="BQ397" s="70"/>
      <c r="BR397" s="11"/>
      <c r="BS397" s="11"/>
    </row>
    <row r="398" spans="1:60" ht="14.25">
      <c r="A398" s="1" t="str">
        <f t="shared" si="23"/>
        <v>GG008-Racciato-04</v>
      </c>
      <c r="B398" s="19" t="s">
        <v>815</v>
      </c>
      <c r="C398" s="19" t="s">
        <v>2085</v>
      </c>
      <c r="D398" s="19" t="s">
        <v>816</v>
      </c>
      <c r="E398" s="20" t="s">
        <v>1050</v>
      </c>
      <c r="F398" s="20"/>
      <c r="G398" s="103">
        <v>1800</v>
      </c>
      <c r="H398" s="20" t="s">
        <v>103</v>
      </c>
      <c r="I398" s="40" t="s">
        <v>1100</v>
      </c>
      <c r="K398" s="127">
        <v>340603</v>
      </c>
      <c r="L398" s="210">
        <v>340603</v>
      </c>
      <c r="M398" s="210">
        <f>(12*(QUOTIENT(L398,10000)-31))+MOD(QUOTIENT(L398,100),100)+MOD(L398,100)-1</f>
        <v>44</v>
      </c>
      <c r="N398" s="1">
        <f>3100+(100*QUOTIENT(M398-1,12))+MOD(M398-1,12)+1</f>
        <v>3408</v>
      </c>
      <c r="BB398" s="81"/>
      <c r="BC398" s="78"/>
      <c r="BD398" s="78"/>
      <c r="BE398" s="11"/>
      <c r="BF398" s="11"/>
      <c r="BG398" s="11"/>
      <c r="BH398" s="58"/>
    </row>
    <row r="399" spans="1:71" ht="14.25">
      <c r="A399" s="1" t="str">
        <f t="shared" si="23"/>
        <v>GG013-Vance-02</v>
      </c>
      <c r="B399" s="19" t="s">
        <v>2088</v>
      </c>
      <c r="C399" s="19" t="s">
        <v>2085</v>
      </c>
      <c r="D399" s="19" t="s">
        <v>2089</v>
      </c>
      <c r="E399" s="20" t="s">
        <v>2107</v>
      </c>
      <c r="F399" s="20"/>
      <c r="G399" s="103">
        <v>13105</v>
      </c>
      <c r="H399" s="20" t="s">
        <v>107</v>
      </c>
      <c r="I399" s="40" t="s">
        <v>1098</v>
      </c>
      <c r="K399" s="127">
        <v>340603</v>
      </c>
      <c r="L399" s="210">
        <v>340603</v>
      </c>
      <c r="M399" s="210">
        <f>(12*(QUOTIENT(L399,10000)-31))+MOD(QUOTIENT(L399,100),100)+MOD(L399,100)-1</f>
        <v>44</v>
      </c>
      <c r="N399" s="1">
        <f>INT(L399/100)+(100*INT((MOD(L399,100)-1)/12))+MOD(MOD(L399,100)-1,12)</f>
        <v>3408</v>
      </c>
      <c r="U399" s="11"/>
      <c r="V399" s="11"/>
      <c r="W399" s="11"/>
      <c r="X399" s="51"/>
      <c r="Y399" s="11"/>
      <c r="Z399" s="11"/>
      <c r="AA399" s="11"/>
      <c r="AV399"/>
      <c r="BB399" s="43"/>
      <c r="BC399" s="43"/>
      <c r="BD399" s="43"/>
      <c r="BQ399" s="70"/>
      <c r="BR399" s="11"/>
      <c r="BS399" s="11"/>
    </row>
    <row r="400" spans="1:56" ht="14.25">
      <c r="A400" s="1" t="str">
        <f t="shared" si="23"/>
        <v>GG017-Huston-09</v>
      </c>
      <c r="B400" s="19" t="s">
        <v>684</v>
      </c>
      <c r="C400" s="19" t="s">
        <v>2085</v>
      </c>
      <c r="D400" s="19" t="s">
        <v>685</v>
      </c>
      <c r="E400" s="20" t="s">
        <v>181</v>
      </c>
      <c r="F400" s="20"/>
      <c r="G400" s="101">
        <v>2004</v>
      </c>
      <c r="H400" s="20" t="s">
        <v>111</v>
      </c>
      <c r="I400" s="40" t="s">
        <v>1105</v>
      </c>
      <c r="K400" s="127">
        <v>340603</v>
      </c>
      <c r="L400" s="210">
        <v>340603</v>
      </c>
      <c r="M400" s="210">
        <f>(12*(QUOTIENT(L400,10000)-31))+MOD(QUOTIENT(L400,100),100)+MOD(L400,100)-1</f>
        <v>44</v>
      </c>
      <c r="N400" s="1">
        <f>INT(L400/100)+(100*INT((MOD(L400,100)-1)/12))+MOD(MOD(L400,100)-1,12)</f>
        <v>3408</v>
      </c>
      <c r="BB400" s="43"/>
      <c r="BC400" s="43"/>
      <c r="BD400" s="43"/>
    </row>
    <row r="401" spans="1:56" ht="14.25">
      <c r="A401" s="1" t="str">
        <f t="shared" si="23"/>
        <v>GG018-Zeek-4</v>
      </c>
      <c r="B401" s="19" t="s">
        <v>694</v>
      </c>
      <c r="C401" s="19" t="s">
        <v>2085</v>
      </c>
      <c r="D401" s="19" t="s">
        <v>695</v>
      </c>
      <c r="E401" s="20" t="s">
        <v>201</v>
      </c>
      <c r="F401" s="20"/>
      <c r="G401" s="101">
        <v>5215</v>
      </c>
      <c r="H401" s="20" t="s">
        <v>112</v>
      </c>
      <c r="I401" s="40" t="s">
        <v>214</v>
      </c>
      <c r="K401" s="127">
        <v>340603</v>
      </c>
      <c r="L401" s="210">
        <v>340603</v>
      </c>
      <c r="M401" s="210">
        <f>(12*(QUOTIENT(L401,10000)-31))+MOD(QUOTIENT(L401,100),100)+MOD(L401,100)-1</f>
        <v>44</v>
      </c>
      <c r="N401" s="1">
        <f>INT(L401/100)+(100*INT((MOD(L401,100)-1)/12))+MOD(MOD(L401,100)-1,12)</f>
        <v>3408</v>
      </c>
      <c r="P401" s="70"/>
      <c r="Q401" s="11"/>
      <c r="AV401" s="1"/>
      <c r="BB401" s="43"/>
      <c r="BC401" s="43"/>
      <c r="BD401" s="43"/>
    </row>
    <row r="402" spans="1:109" ht="14.25">
      <c r="A402" s="148" t="str">
        <f t="shared" si="23"/>
        <v>GG038-Evans-05</v>
      </c>
      <c r="B402" s="148" t="s">
        <v>1041</v>
      </c>
      <c r="C402" s="70" t="s">
        <v>2085</v>
      </c>
      <c r="D402" s="148" t="s">
        <v>428</v>
      </c>
      <c r="E402" s="149" t="s">
        <v>547</v>
      </c>
      <c r="F402" s="149"/>
      <c r="G402" s="150">
        <v>5777</v>
      </c>
      <c r="H402" s="149" t="s">
        <v>132</v>
      </c>
      <c r="I402" s="151" t="s">
        <v>1101</v>
      </c>
      <c r="J402" s="303" t="s">
        <v>1539</v>
      </c>
      <c r="K402">
        <v>340603</v>
      </c>
      <c r="L402" s="212">
        <v>340603</v>
      </c>
      <c r="M402" s="210">
        <f>(12*(QUOTIENT(L402,10000)-31))+MOD(QUOTIENT(L402,100),100)+MOD(L402,100)-1</f>
        <v>44</v>
      </c>
      <c r="N402" s="1">
        <f>3100+(100*QUOTIENT(M402-1,12))+MOD(M402-1,12)+1</f>
        <v>3408</v>
      </c>
      <c r="X402" s="52"/>
      <c r="AJ402" s="52"/>
      <c r="AV402" s="52"/>
      <c r="BB402" s="43"/>
      <c r="BH402" s="52"/>
      <c r="BT402" s="52"/>
      <c r="CF402" s="52"/>
      <c r="CS402" s="122"/>
      <c r="DE402" s="122"/>
    </row>
    <row r="403" spans="1:96" ht="15">
      <c r="A403" s="175" t="str">
        <f t="shared" si="23"/>
        <v>GG091-Carroll-03</v>
      </c>
      <c r="B403" s="175" t="s">
        <v>42</v>
      </c>
      <c r="C403" s="175" t="s">
        <v>2085</v>
      </c>
      <c r="D403" s="175" t="s">
        <v>43</v>
      </c>
      <c r="E403" s="177" t="s">
        <v>1579</v>
      </c>
      <c r="F403" s="175"/>
      <c r="G403" s="175">
        <v>3915</v>
      </c>
      <c r="H403" s="175" t="s">
        <v>1577</v>
      </c>
      <c r="I403" s="175" t="s">
        <v>1099</v>
      </c>
      <c r="J403" s="176"/>
      <c r="K403" s="223">
        <v>340603</v>
      </c>
      <c r="L403" s="223">
        <v>340603</v>
      </c>
      <c r="M403" s="210">
        <f>(12*(QUOTIENT(L403,10000)-31))+MOD(QUOTIENT(L403,100),100)+MOD(L403,100)-1</f>
        <v>44</v>
      </c>
      <c r="N403" s="1">
        <f>3100+(100*QUOTIENT(M403-1,12))+MOD(M403-1,12)+1</f>
        <v>3408</v>
      </c>
      <c r="O403" s="177"/>
      <c r="BB403" s="76" t="s">
        <v>1580</v>
      </c>
      <c r="BC403" s="43"/>
      <c r="BD403" s="43"/>
      <c r="CR403" s="52"/>
    </row>
    <row r="404" spans="1:56" ht="15">
      <c r="A404" s="175" t="str">
        <f t="shared" si="23"/>
        <v>GG093-Iconomou-03</v>
      </c>
      <c r="B404" s="175" t="s">
        <v>1349</v>
      </c>
      <c r="C404" s="175" t="s">
        <v>2085</v>
      </c>
      <c r="D404" s="175" t="s">
        <v>1595</v>
      </c>
      <c r="E404" s="177" t="s">
        <v>1596</v>
      </c>
      <c r="F404" s="175"/>
      <c r="G404" s="175">
        <v>4029</v>
      </c>
      <c r="H404" s="175" t="s">
        <v>1593</v>
      </c>
      <c r="I404" s="175" t="s">
        <v>1099</v>
      </c>
      <c r="J404" s="176"/>
      <c r="K404" s="223">
        <v>340603</v>
      </c>
      <c r="L404" s="223">
        <v>340603</v>
      </c>
      <c r="M404" s="210">
        <f>(12*(QUOTIENT(L404,10000)-31))+MOD(QUOTIENT(L404,100),100)+MOD(L404,100)-1</f>
        <v>44</v>
      </c>
      <c r="N404" s="1">
        <f>3100+(100*QUOTIENT(M404-1,12))+MOD(M404-1,12)+1</f>
        <v>3408</v>
      </c>
      <c r="O404" s="176"/>
      <c r="BB404" s="43"/>
      <c r="BC404" s="43"/>
      <c r="BD404" s="43"/>
    </row>
    <row r="405" spans="1:91" ht="14.25">
      <c r="A405" s="1" t="str">
        <f t="shared" si="23"/>
        <v>GG014-DeMarce-07</v>
      </c>
      <c r="B405" s="19" t="s">
        <v>718</v>
      </c>
      <c r="C405" s="19" t="s">
        <v>2085</v>
      </c>
      <c r="D405" s="19" t="s">
        <v>719</v>
      </c>
      <c r="E405" s="20" t="s">
        <v>40</v>
      </c>
      <c r="F405" s="20"/>
      <c r="G405" s="103">
        <v>1600</v>
      </c>
      <c r="H405" s="20" t="s">
        <v>108</v>
      </c>
      <c r="I405" s="40" t="s">
        <v>1103</v>
      </c>
      <c r="K405" s="127">
        <v>340603</v>
      </c>
      <c r="L405" s="210">
        <v>340903</v>
      </c>
      <c r="M405" s="210">
        <f>(12*(QUOTIENT(L405,10000)-31))+MOD(QUOTIENT(L405,100),100)+MOD(L405,100)-1</f>
        <v>47</v>
      </c>
      <c r="N405" s="1">
        <f>INT(L405/100)+(100*INT((MOD(L405,100)-1)/12))+MOD(MOD(L405,100)-1,12)</f>
        <v>3411</v>
      </c>
      <c r="U405" s="11"/>
      <c r="V405" s="11"/>
      <c r="W405" s="11"/>
      <c r="X405" s="51"/>
      <c r="Y405" s="11"/>
      <c r="Z405" s="11"/>
      <c r="AA405" s="11"/>
      <c r="BB405" s="73"/>
      <c r="BC405" s="35"/>
      <c r="BD405" s="35"/>
      <c r="BE405" s="37"/>
      <c r="BF405" s="36"/>
      <c r="BG405" s="36"/>
      <c r="BQ405" s="70"/>
      <c r="BR405" s="11"/>
      <c r="BS405" s="11"/>
      <c r="CM405" s="52"/>
    </row>
    <row r="406" spans="1:71" ht="14.25">
      <c r="A406" s="1" t="str">
        <f t="shared" si="23"/>
        <v>GG012-Gottfried-07</v>
      </c>
      <c r="B406" s="19" t="s">
        <v>2095</v>
      </c>
      <c r="C406" s="19" t="s">
        <v>2085</v>
      </c>
      <c r="D406" s="19" t="s">
        <v>2096</v>
      </c>
      <c r="E406" s="20" t="s">
        <v>2097</v>
      </c>
      <c r="F406" s="20"/>
      <c r="G406" s="103">
        <v>8600</v>
      </c>
      <c r="H406" s="20" t="s">
        <v>106</v>
      </c>
      <c r="I406" s="40" t="s">
        <v>1103</v>
      </c>
      <c r="J406" s="20" t="s">
        <v>1536</v>
      </c>
      <c r="K406" s="127">
        <v>340603</v>
      </c>
      <c r="L406" s="210">
        <v>340904</v>
      </c>
      <c r="M406" s="210">
        <f>(12*(QUOTIENT(L406,10000)-31))+MOD(QUOTIENT(L406,100),100)+MOD(L406,100)-1</f>
        <v>48</v>
      </c>
      <c r="N406" s="1">
        <f>INT(L406/100)+(100*INT((MOD(L406,100)-1)/12))+MOD(MOD(L406,100)-1,12)</f>
        <v>3412</v>
      </c>
      <c r="U406" s="11"/>
      <c r="V406" s="11"/>
      <c r="W406" s="11"/>
      <c r="X406" s="51"/>
      <c r="Y406" s="11"/>
      <c r="Z406" s="11"/>
      <c r="AA406" s="11"/>
      <c r="BB406" s="35"/>
      <c r="BC406" s="35"/>
      <c r="BD406" s="35"/>
      <c r="BE406" s="36"/>
      <c r="BF406" s="36"/>
      <c r="BG406" s="36"/>
      <c r="BH406" s="98"/>
      <c r="BQ406" s="70"/>
      <c r="BR406" s="11"/>
      <c r="BS406" s="11"/>
    </row>
    <row r="407" spans="1:60" ht="14.25">
      <c r="A407" s="1" t="str">
        <f t="shared" si="23"/>
        <v>GG006-DeMarce-07</v>
      </c>
      <c r="B407" s="1" t="s">
        <v>918</v>
      </c>
      <c r="C407" s="19" t="s">
        <v>2085</v>
      </c>
      <c r="D407" s="1" t="s">
        <v>919</v>
      </c>
      <c r="E407" s="20" t="s">
        <v>1014</v>
      </c>
      <c r="F407" s="20"/>
      <c r="G407" s="103">
        <v>11500</v>
      </c>
      <c r="H407" s="2" t="s">
        <v>100</v>
      </c>
      <c r="I407" s="40" t="s">
        <v>1103</v>
      </c>
      <c r="K407" s="127">
        <v>340603</v>
      </c>
      <c r="L407" s="210">
        <v>341201</v>
      </c>
      <c r="M407" s="210">
        <f>(12*(QUOTIENT(L407,10000)-31))+MOD(QUOTIENT(L407,100),100)+MOD(L407,100)-1</f>
        <v>48</v>
      </c>
      <c r="N407" s="1">
        <f>3100+(100*QUOTIENT(M407-1,12))+MOD(M407-1,12)+1</f>
        <v>3412</v>
      </c>
      <c r="BB407" s="13"/>
      <c r="BC407" s="13"/>
      <c r="BD407" s="13"/>
      <c r="BE407" s="8"/>
      <c r="BF407" s="8"/>
      <c r="BG407" s="8"/>
      <c r="BH407" s="63"/>
    </row>
    <row r="408" spans="1:109" s="4" customFormat="1" ht="14.25">
      <c r="A408" s="1" t="str">
        <f t="shared" si="23"/>
        <v>GG007-DeMarce-09</v>
      </c>
      <c r="B408" s="5" t="s">
        <v>718</v>
      </c>
      <c r="C408" s="19" t="s">
        <v>2085</v>
      </c>
      <c r="D408" s="4" t="s">
        <v>719</v>
      </c>
      <c r="E408" s="3" t="s">
        <v>1017</v>
      </c>
      <c r="F408" s="3"/>
      <c r="G408" s="106">
        <v>7585</v>
      </c>
      <c r="H408" s="3" t="s">
        <v>102</v>
      </c>
      <c r="I408" s="41" t="s">
        <v>1105</v>
      </c>
      <c r="J408" s="3"/>
      <c r="K408" s="130">
        <v>340603</v>
      </c>
      <c r="L408" s="210">
        <v>350201</v>
      </c>
      <c r="M408" s="210">
        <f>(12*(QUOTIENT(L408,10000)-31))+MOD(QUOTIENT(L408,100),100)+MOD(L408,100)-1</f>
        <v>50</v>
      </c>
      <c r="N408" s="1">
        <f>3100+(100*QUOTIENT(M408-1,12))+MOD(M408-1,12)+1</f>
        <v>3502</v>
      </c>
      <c r="X408" s="48"/>
      <c r="AJ408" s="61"/>
      <c r="AV408" s="61"/>
      <c r="BB408" s="13"/>
      <c r="BC408" s="13"/>
      <c r="BD408" s="13"/>
      <c r="BE408" s="30"/>
      <c r="BF408" s="30"/>
      <c r="BG408" s="30"/>
      <c r="BH408" s="66"/>
      <c r="BI408" s="30"/>
      <c r="BJ408" s="32"/>
      <c r="BK408" s="28"/>
      <c r="BL408" s="28"/>
      <c r="BM408" s="28"/>
      <c r="BN408" s="28"/>
      <c r="BO408" s="28"/>
      <c r="BP408" s="28"/>
      <c r="BQ408" s="28"/>
      <c r="BR408" s="28"/>
      <c r="BS408" s="28"/>
      <c r="BT408" s="61"/>
      <c r="CF408" s="61"/>
      <c r="CS408" s="124"/>
      <c r="DE408" s="124"/>
    </row>
    <row r="409" spans="1:109" ht="14.25">
      <c r="A409" s="154" t="str">
        <f t="shared" si="23"/>
        <v>BRF03-Carroll-07</v>
      </c>
      <c r="B409" s="148" t="s">
        <v>42</v>
      </c>
      <c r="C409" s="19" t="s">
        <v>2183</v>
      </c>
      <c r="D409" s="148" t="s">
        <v>43</v>
      </c>
      <c r="E409" s="149" t="s">
        <v>558</v>
      </c>
      <c r="F409" s="149"/>
      <c r="G409" s="150">
        <v>12600</v>
      </c>
      <c r="H409" s="149" t="s">
        <v>2152</v>
      </c>
      <c r="I409" s="151" t="s">
        <v>1103</v>
      </c>
      <c r="K409">
        <v>340603</v>
      </c>
      <c r="L409" s="212">
        <v>350603</v>
      </c>
      <c r="M409" s="210">
        <f>(12*(QUOTIENT(L409,10000)-31))+MOD(QUOTIENT(L409,100),100)+MOD(L409,100)-1</f>
        <v>56</v>
      </c>
      <c r="N409" s="1">
        <f>3100+(100*QUOTIENT(M409-1,12))+MOD(M409-1,12)+1</f>
        <v>3508</v>
      </c>
      <c r="X409" s="52"/>
      <c r="AJ409" s="52"/>
      <c r="AV409" s="52"/>
      <c r="BB409" s="43"/>
      <c r="BC409" s="43"/>
      <c r="BD409" s="43"/>
      <c r="BH409" s="52"/>
      <c r="BT409" s="52"/>
      <c r="CF409" s="52"/>
      <c r="CS409" s="122"/>
      <c r="DE409" s="122"/>
    </row>
    <row r="410" spans="1:84" ht="14.25">
      <c r="A410" s="1" t="str">
        <f t="shared" si="23"/>
        <v>GG022-Cooper-01</v>
      </c>
      <c r="B410" s="19" t="s">
        <v>893</v>
      </c>
      <c r="C410" s="19" t="s">
        <v>2085</v>
      </c>
      <c r="D410" s="19" t="s">
        <v>894</v>
      </c>
      <c r="E410" s="20" t="s">
        <v>293</v>
      </c>
      <c r="F410" s="20"/>
      <c r="G410" s="103">
        <v>8384</v>
      </c>
      <c r="H410" s="20" t="s">
        <v>116</v>
      </c>
      <c r="I410" s="40" t="s">
        <v>1097</v>
      </c>
      <c r="J410" s="173" t="s">
        <v>1537</v>
      </c>
      <c r="K410" s="127">
        <v>340607</v>
      </c>
      <c r="L410" s="210">
        <v>340607</v>
      </c>
      <c r="M410" s="210">
        <f>(12*(QUOTIENT(L410,10000)-31))+MOD(QUOTIENT(L410,100),100)+MOD(L410,100)-1</f>
        <v>48</v>
      </c>
      <c r="N410" s="1">
        <f>INT(L410/100)+(100*INT((MOD(L410,100)-1)/12))+MOD(MOD(L410,100)-1,12)</f>
        <v>3412</v>
      </c>
      <c r="U410" s="11"/>
      <c r="V410" s="11"/>
      <c r="W410" s="11"/>
      <c r="X410" s="51"/>
      <c r="Y410" s="11"/>
      <c r="Z410" s="11"/>
      <c r="AA410" s="11"/>
      <c r="BB410" s="43"/>
      <c r="BC410" s="43"/>
      <c r="BD410" s="43"/>
      <c r="BE410" s="43"/>
      <c r="BF410" s="43"/>
      <c r="BG410" s="43"/>
      <c r="BH410" s="74"/>
      <c r="BQ410" s="70"/>
      <c r="BR410" s="11"/>
      <c r="BS410" s="11"/>
      <c r="BU410" s="11"/>
      <c r="BV410" s="11"/>
      <c r="BW410" s="11"/>
      <c r="BX410" s="11"/>
      <c r="BY410" s="11"/>
      <c r="BZ410" s="11"/>
      <c r="CA410" s="11"/>
      <c r="CB410" s="11"/>
      <c r="CC410" s="11"/>
      <c r="CD410" s="11"/>
      <c r="CE410" s="11"/>
      <c r="CF410" s="58"/>
    </row>
    <row r="411" spans="1:55" ht="14.25">
      <c r="A411" s="188" t="str">
        <f t="shared" si="23"/>
        <v>BRF04-Offord-08</v>
      </c>
      <c r="B411" s="184" t="s">
        <v>709</v>
      </c>
      <c r="C411" s="19" t="s">
        <v>2183</v>
      </c>
      <c r="D411" s="184" t="s">
        <v>710</v>
      </c>
      <c r="E411" s="184" t="s">
        <v>1723</v>
      </c>
      <c r="F411" s="184"/>
      <c r="G411" s="186"/>
      <c r="H411" s="184" t="s">
        <v>2153</v>
      </c>
      <c r="I411" s="187" t="s">
        <v>1104</v>
      </c>
      <c r="J411" s="186"/>
      <c r="K411" s="214">
        <v>340701</v>
      </c>
      <c r="L411" s="214">
        <v>340701</v>
      </c>
      <c r="M411" s="210">
        <f>(12*(QUOTIENT(L411,10000)-31))+MOD(QUOTIENT(L411,100),100)+MOD(L411,100)-1</f>
        <v>43</v>
      </c>
      <c r="N411" s="1">
        <f>3100+(100*QUOTIENT(M411-1,12))+MOD(M411-1,12)+1</f>
        <v>3407</v>
      </c>
      <c r="BC411" s="43"/>
    </row>
    <row r="412" spans="1:71" ht="14.25">
      <c r="A412" s="1" t="str">
        <f t="shared" si="23"/>
        <v>GG013-Runkle-15</v>
      </c>
      <c r="B412" s="19" t="s">
        <v>2129</v>
      </c>
      <c r="C412" s="19" t="s">
        <v>2085</v>
      </c>
      <c r="D412" s="19" t="s">
        <v>2130</v>
      </c>
      <c r="E412" s="20" t="s">
        <v>2131</v>
      </c>
      <c r="F412" s="20"/>
      <c r="G412" s="103">
        <v>1408</v>
      </c>
      <c r="H412" s="20" t="s">
        <v>107</v>
      </c>
      <c r="I412" s="40" t="s">
        <v>1111</v>
      </c>
      <c r="J412" s="20" t="s">
        <v>1536</v>
      </c>
      <c r="K412" s="127">
        <v>340701</v>
      </c>
      <c r="L412" s="210">
        <v>340701</v>
      </c>
      <c r="M412" s="210">
        <f>(12*(QUOTIENT(L412,10000)-31))+MOD(QUOTIENT(L412,100),100)+MOD(L412,100)-1</f>
        <v>43</v>
      </c>
      <c r="N412" s="1">
        <f>INT(L412/100)+(100*INT((MOD(L412,100)-1)/12))+MOD(MOD(L412,100)-1,12)</f>
        <v>3407</v>
      </c>
      <c r="U412" s="11"/>
      <c r="V412" s="11"/>
      <c r="W412" s="11"/>
      <c r="X412" s="51"/>
      <c r="Y412" s="11"/>
      <c r="Z412" s="11"/>
      <c r="AA412" s="11"/>
      <c r="BC412" s="43"/>
      <c r="BQ412" s="70"/>
      <c r="BR412" s="11"/>
      <c r="BS412" s="11"/>
    </row>
    <row r="413" spans="1:71" ht="14.25">
      <c r="A413" s="1" t="str">
        <f t="shared" si="23"/>
        <v>GG011-Hobson-02</v>
      </c>
      <c r="B413" s="19" t="s">
        <v>2071</v>
      </c>
      <c r="C413" s="19" t="s">
        <v>2085</v>
      </c>
      <c r="D413" s="19" t="s">
        <v>2072</v>
      </c>
      <c r="E413" s="20" t="s">
        <v>2073</v>
      </c>
      <c r="F413" s="20"/>
      <c r="G413" s="103">
        <v>1673</v>
      </c>
      <c r="H413" s="20" t="s">
        <v>105</v>
      </c>
      <c r="I413" s="40" t="s">
        <v>1098</v>
      </c>
      <c r="J413" s="20" t="s">
        <v>2192</v>
      </c>
      <c r="K413" s="127">
        <v>340701</v>
      </c>
      <c r="L413" s="210">
        <v>340801</v>
      </c>
      <c r="M413" s="210">
        <f>(12*(QUOTIENT(L413,10000)-31))+MOD(QUOTIENT(L413,100),100)+MOD(L413,100)-1</f>
        <v>44</v>
      </c>
      <c r="N413" s="1">
        <f>INT(L413/100)+(100*INT((MOD(L413,100)-1)/12))+MOD(MOD(L413,100)-1,12)</f>
        <v>3408</v>
      </c>
      <c r="O413" s="4"/>
      <c r="BC413" s="22"/>
      <c r="BD413" s="23"/>
      <c r="BQ413" s="70"/>
      <c r="BR413" s="11"/>
      <c r="BS413" s="11"/>
    </row>
    <row r="414" spans="1:71" ht="14.25">
      <c r="A414" s="1" t="str">
        <f t="shared" si="23"/>
        <v>GG013-DeMarce-16</v>
      </c>
      <c r="B414" s="19" t="s">
        <v>718</v>
      </c>
      <c r="C414" s="19" t="s">
        <v>2085</v>
      </c>
      <c r="D414" s="19" t="s">
        <v>719</v>
      </c>
      <c r="E414" s="20" t="s">
        <v>2132</v>
      </c>
      <c r="F414" s="20"/>
      <c r="G414" s="103">
        <v>1967</v>
      </c>
      <c r="H414" s="20" t="s">
        <v>107</v>
      </c>
      <c r="I414" s="40" t="s">
        <v>1112</v>
      </c>
      <c r="J414" s="20" t="s">
        <v>1536</v>
      </c>
      <c r="K414" s="127">
        <v>340701</v>
      </c>
      <c r="L414" s="210">
        <v>340801</v>
      </c>
      <c r="M414" s="210">
        <f>(12*(QUOTIENT(L414,10000)-31))+MOD(QUOTIENT(L414,100),100)+MOD(L414,100)-1</f>
        <v>44</v>
      </c>
      <c r="N414" s="1">
        <f>INT(L414/100)+(100*INT((MOD(L414,100)-1)/12))+MOD(MOD(L414,100)-1,12)</f>
        <v>3408</v>
      </c>
      <c r="U414" s="11"/>
      <c r="V414" s="11"/>
      <c r="W414" s="11"/>
      <c r="X414" s="51"/>
      <c r="Y414" s="11"/>
      <c r="Z414" s="11"/>
      <c r="AA414" s="11"/>
      <c r="BC414" s="22"/>
      <c r="BD414" s="23"/>
      <c r="BQ414" s="70"/>
      <c r="BR414" s="11"/>
      <c r="BS414" s="11"/>
    </row>
    <row r="415" spans="1:84" ht="14.25">
      <c r="A415" s="11" t="str">
        <f t="shared" si="23"/>
        <v>GG026-Carrico-08</v>
      </c>
      <c r="B415" s="70" t="s">
        <v>812</v>
      </c>
      <c r="C415" s="70" t="s">
        <v>2085</v>
      </c>
      <c r="D415" s="70" t="s">
        <v>813</v>
      </c>
      <c r="E415" s="20" t="s">
        <v>368</v>
      </c>
      <c r="F415" s="20"/>
      <c r="G415" s="103">
        <v>5316</v>
      </c>
      <c r="H415" s="20" t="s">
        <v>120</v>
      </c>
      <c r="I415" s="40" t="s">
        <v>1104</v>
      </c>
      <c r="J415" s="3" t="s">
        <v>1538</v>
      </c>
      <c r="K415" s="127">
        <v>340701</v>
      </c>
      <c r="L415" s="215">
        <v>340801</v>
      </c>
      <c r="M415" s="210">
        <f>(12*(QUOTIENT(L415,10000)-31))+MOD(QUOTIENT(L415,100),100)+MOD(L415,100)-1</f>
        <v>44</v>
      </c>
      <c r="N415" s="1">
        <f>3100+(100*QUOTIENT(M415-1,12))+MOD(M415-1,12)+1</f>
        <v>3408</v>
      </c>
      <c r="U415" s="11"/>
      <c r="V415" s="11"/>
      <c r="W415" s="11"/>
      <c r="X415" s="51"/>
      <c r="Y415" s="11"/>
      <c r="Z415" s="11"/>
      <c r="AA415" s="11"/>
      <c r="BC415" s="22"/>
      <c r="BD415" s="23"/>
      <c r="BQ415" s="70"/>
      <c r="BR415" s="11"/>
      <c r="BS415" s="11"/>
      <c r="BU415" s="11"/>
      <c r="BV415" s="11"/>
      <c r="BW415" s="11"/>
      <c r="BX415" s="11"/>
      <c r="BY415" s="11"/>
      <c r="BZ415" s="11"/>
      <c r="CA415" s="11"/>
      <c r="CB415" s="11"/>
      <c r="CC415" s="11"/>
      <c r="CD415" s="11"/>
      <c r="CE415" s="11"/>
      <c r="CF415" s="58"/>
    </row>
    <row r="416" spans="1:109" ht="14.25">
      <c r="A416" s="148" t="str">
        <f t="shared" si="23"/>
        <v>GG037-Carroll-06</v>
      </c>
      <c r="B416" s="148" t="s">
        <v>42</v>
      </c>
      <c r="C416" s="70" t="s">
        <v>2085</v>
      </c>
      <c r="D416" s="148" t="s">
        <v>532</v>
      </c>
      <c r="E416" s="149" t="s">
        <v>539</v>
      </c>
      <c r="F416" s="149"/>
      <c r="G416" s="150">
        <v>10690</v>
      </c>
      <c r="H416" s="149" t="s">
        <v>131</v>
      </c>
      <c r="I416" s="151" t="s">
        <v>1102</v>
      </c>
      <c r="K416">
        <v>340701</v>
      </c>
      <c r="L416" s="212">
        <v>340903</v>
      </c>
      <c r="M416" s="210">
        <f>(12*(QUOTIENT(L416,10000)-31))+MOD(QUOTIENT(L416,100),100)+MOD(L416,100)-1</f>
        <v>47</v>
      </c>
      <c r="N416" s="1">
        <f>3100+(100*QUOTIENT(M416-1,12))+MOD(M416-1,12)+1</f>
        <v>3411</v>
      </c>
      <c r="X416" s="52"/>
      <c r="AJ416" s="52"/>
      <c r="AV416" s="52"/>
      <c r="BC416" s="22"/>
      <c r="BD416" s="264"/>
      <c r="BE416" s="265"/>
      <c r="BF416" s="265"/>
      <c r="BG416" s="265"/>
      <c r="BT416" s="52"/>
      <c r="CF416" s="52"/>
      <c r="CS416" s="122"/>
      <c r="DE416" s="122"/>
    </row>
    <row r="417" spans="1:85" ht="14.25">
      <c r="A417" s="1" t="str">
        <f t="shared" si="23"/>
        <v>GG019-Carrico-09</v>
      </c>
      <c r="B417" s="19" t="s">
        <v>812</v>
      </c>
      <c r="C417" s="19" t="s">
        <v>2085</v>
      </c>
      <c r="D417" s="19" t="s">
        <v>813</v>
      </c>
      <c r="E417" s="20" t="s">
        <v>254</v>
      </c>
      <c r="F417" s="20"/>
      <c r="G417" s="103">
        <v>13991</v>
      </c>
      <c r="H417" s="20" t="s">
        <v>113</v>
      </c>
      <c r="I417" s="40" t="s">
        <v>1105</v>
      </c>
      <c r="J417" s="20" t="s">
        <v>1535</v>
      </c>
      <c r="K417" s="127">
        <v>340701</v>
      </c>
      <c r="L417" s="210">
        <v>341001</v>
      </c>
      <c r="M417" s="210">
        <f>(12*(QUOTIENT(L417,10000)-31))+MOD(QUOTIENT(L417,100),100)+MOD(L417,100)-1</f>
        <v>46</v>
      </c>
      <c r="N417" s="1">
        <f>INT(L417/100)+(100*INT((MOD(L417,100)-1)/12))+MOD(MOD(L417,100)-1,12)</f>
        <v>3410</v>
      </c>
      <c r="U417" s="11"/>
      <c r="V417" s="11"/>
      <c r="W417" s="11"/>
      <c r="X417" s="51"/>
      <c r="Y417" s="11"/>
      <c r="Z417" s="11"/>
      <c r="AA417" s="11"/>
      <c r="BC417" s="22"/>
      <c r="BD417" s="24"/>
      <c r="BE417" s="24"/>
      <c r="BF417" s="23"/>
      <c r="BQ417" s="70"/>
      <c r="BR417" s="11"/>
      <c r="BS417" s="11"/>
      <c r="BT417" s="58"/>
      <c r="BU417" s="11"/>
      <c r="BV417" s="11"/>
      <c r="BW417" s="11"/>
      <c r="BX417" s="11"/>
      <c r="BY417" s="11"/>
      <c r="BZ417" s="11"/>
      <c r="CA417" s="11"/>
      <c r="CB417" s="11"/>
      <c r="CC417" s="11"/>
      <c r="CD417" s="11"/>
      <c r="CE417" s="11"/>
      <c r="CF417" s="58"/>
      <c r="CG417" s="11"/>
    </row>
    <row r="418" spans="1:58" ht="15">
      <c r="A418" s="175" t="str">
        <f t="shared" si="23"/>
        <v>GG071-Watson-06</v>
      </c>
      <c r="B418" s="175" t="s">
        <v>1387</v>
      </c>
      <c r="C418" s="175" t="s">
        <v>2085</v>
      </c>
      <c r="D418" s="175" t="s">
        <v>1388</v>
      </c>
      <c r="E418" s="177" t="s">
        <v>1422</v>
      </c>
      <c r="F418" s="175"/>
      <c r="G418" s="175">
        <v>10000</v>
      </c>
      <c r="H418" s="175" t="s">
        <v>1413</v>
      </c>
      <c r="I418" s="175" t="s">
        <v>1102</v>
      </c>
      <c r="J418" s="176"/>
      <c r="K418" s="224">
        <v>340701</v>
      </c>
      <c r="L418" s="224">
        <v>341001</v>
      </c>
      <c r="M418" s="210">
        <f>(12*(QUOTIENT(L418,10000)-31))+MOD(QUOTIENT(L418,100),100)+MOD(L418,100)-1</f>
        <v>46</v>
      </c>
      <c r="N418" s="1">
        <f>3100+(100*QUOTIENT(M418-1,12))+MOD(M418-1,12)+1</f>
        <v>3410</v>
      </c>
      <c r="O418" s="176"/>
      <c r="BC418" s="22"/>
      <c r="BD418" s="24"/>
      <c r="BE418" s="24"/>
      <c r="BF418" s="23"/>
    </row>
    <row r="419" spans="1:84" ht="14.25">
      <c r="A419" s="1" t="str">
        <f t="shared" si="23"/>
        <v>GG024-Offord-02</v>
      </c>
      <c r="B419" s="19" t="s">
        <v>709</v>
      </c>
      <c r="C419" s="19" t="s">
        <v>2085</v>
      </c>
      <c r="D419" s="19" t="s">
        <v>710</v>
      </c>
      <c r="E419" s="20" t="s">
        <v>340</v>
      </c>
      <c r="F419" s="20"/>
      <c r="G419" s="103">
        <v>14542</v>
      </c>
      <c r="H419" s="20" t="s">
        <v>118</v>
      </c>
      <c r="I419" s="40" t="s">
        <v>1098</v>
      </c>
      <c r="K419" s="127">
        <v>340701</v>
      </c>
      <c r="L419" s="210">
        <v>341201</v>
      </c>
      <c r="M419" s="210">
        <f>(12*(QUOTIENT(L419,10000)-31))+MOD(QUOTIENT(L419,100),100)+MOD(L419,100)-1</f>
        <v>48</v>
      </c>
      <c r="N419" s="11">
        <f>INT(L419/100)+(100*INT((MOD(L419,100)-1)/12))+MOD(MOD(L419,100)-1,12)</f>
        <v>3412</v>
      </c>
      <c r="U419" s="11"/>
      <c r="V419" s="11"/>
      <c r="W419" s="11"/>
      <c r="X419" s="51"/>
      <c r="Y419" s="11"/>
      <c r="Z419" s="11"/>
      <c r="AA419" s="11"/>
      <c r="AV419" s="58"/>
      <c r="AW419" s="11"/>
      <c r="AX419" s="11"/>
      <c r="AY419" s="11"/>
      <c r="BC419" s="22"/>
      <c r="BD419" s="24"/>
      <c r="BE419" s="24"/>
      <c r="BF419" s="24"/>
      <c r="BG419" s="24"/>
      <c r="BH419" s="91"/>
      <c r="BQ419" s="70"/>
      <c r="BR419" s="11"/>
      <c r="BS419" s="11"/>
      <c r="BU419" s="11"/>
      <c r="BV419" s="11"/>
      <c r="BW419" s="11"/>
      <c r="BX419" s="11"/>
      <c r="BY419" s="11"/>
      <c r="BZ419" s="11"/>
      <c r="CA419" s="11"/>
      <c r="CB419" s="11"/>
      <c r="CC419" s="11"/>
      <c r="CD419" s="11"/>
      <c r="CE419" s="11"/>
      <c r="CF419" s="58"/>
    </row>
    <row r="420" spans="1:84" ht="14.25">
      <c r="A420" s="165" t="str">
        <f t="shared" si="23"/>
        <v>B35-TWEB-DeMarce-03</v>
      </c>
      <c r="B420" s="70" t="s">
        <v>718</v>
      </c>
      <c r="C420" s="19" t="s">
        <v>2183</v>
      </c>
      <c r="D420" s="70" t="s">
        <v>719</v>
      </c>
      <c r="E420" s="20" t="s">
        <v>371</v>
      </c>
      <c r="F420" s="20"/>
      <c r="G420" s="103">
        <v>13200</v>
      </c>
      <c r="H420" s="6" t="s">
        <v>1863</v>
      </c>
      <c r="I420" s="40" t="s">
        <v>1099</v>
      </c>
      <c r="K420" s="127">
        <v>340701</v>
      </c>
      <c r="L420" s="215">
        <v>350601</v>
      </c>
      <c r="M420" s="210">
        <f>(12*(QUOTIENT(L420,10000)-31))+MOD(QUOTIENT(L420,100),100)+MOD(L420,100)-1</f>
        <v>54</v>
      </c>
      <c r="N420" s="1">
        <f>3100+(100*QUOTIENT(M420-1,12))+MOD(M420-1,12)+1</f>
        <v>3506</v>
      </c>
      <c r="U420" s="11"/>
      <c r="V420" s="11"/>
      <c r="W420" s="11"/>
      <c r="X420" s="51"/>
      <c r="Y420" s="11"/>
      <c r="Z420" s="11"/>
      <c r="AA420" s="11"/>
      <c r="BC420" s="22"/>
      <c r="BD420" s="24"/>
      <c r="BE420" s="24"/>
      <c r="BF420" s="24"/>
      <c r="BG420" s="24"/>
      <c r="BH420" s="56"/>
      <c r="BI420" s="24"/>
      <c r="BJ420" s="24"/>
      <c r="BK420" s="24"/>
      <c r="BL420" s="24"/>
      <c r="BM420" s="24"/>
      <c r="BN420" s="23"/>
      <c r="BQ420" s="70"/>
      <c r="BR420" s="11"/>
      <c r="BS420" s="11"/>
      <c r="BU420" s="11"/>
      <c r="BV420" s="11"/>
      <c r="BW420" s="11"/>
      <c r="BX420" s="11"/>
      <c r="BY420" s="11"/>
      <c r="BZ420" s="11"/>
      <c r="CA420" s="11"/>
      <c r="CB420" s="11"/>
      <c r="CC420" s="11"/>
      <c r="CD420" s="11"/>
      <c r="CE420" s="11"/>
      <c r="CF420" s="58"/>
    </row>
    <row r="421" spans="1:109" ht="14.25">
      <c r="A421" s="162" t="str">
        <f t="shared" si="23"/>
        <v>GG040-Offord-04</v>
      </c>
      <c r="B421" s="168" t="s">
        <v>709</v>
      </c>
      <c r="C421" s="70" t="s">
        <v>2085</v>
      </c>
      <c r="D421" s="162" t="s">
        <v>710</v>
      </c>
      <c r="E421" s="163" t="s">
        <v>1997</v>
      </c>
      <c r="F421" s="163"/>
      <c r="G421" s="150">
        <v>10777</v>
      </c>
      <c r="H421" s="163" t="s">
        <v>134</v>
      </c>
      <c r="I421" s="169" t="s">
        <v>1100</v>
      </c>
      <c r="K421">
        <v>340701</v>
      </c>
      <c r="L421" s="212">
        <v>350601</v>
      </c>
      <c r="M421" s="210">
        <f>(12*(QUOTIENT(L421,10000)-31))+MOD(QUOTIENT(L421,100),100)+MOD(L421,100)-1</f>
        <v>54</v>
      </c>
      <c r="N421" s="1">
        <f>3100+(100*QUOTIENT(M421-1,12))+MOD(M421-1,12)+1</f>
        <v>3506</v>
      </c>
      <c r="X421" s="52"/>
      <c r="AJ421" s="52"/>
      <c r="AV421" s="52"/>
      <c r="BC421" s="22"/>
      <c r="BD421" s="264"/>
      <c r="BE421" s="264"/>
      <c r="BF421" s="264"/>
      <c r="BG421" s="264"/>
      <c r="BH421" s="56"/>
      <c r="BI421" s="264"/>
      <c r="BJ421" s="264"/>
      <c r="BK421" s="264"/>
      <c r="BL421" s="264"/>
      <c r="BM421" s="264"/>
      <c r="BN421" s="23"/>
      <c r="BT421" s="52"/>
      <c r="CF421" s="52"/>
      <c r="CS421" s="122"/>
      <c r="DE421" s="122"/>
    </row>
    <row r="422" spans="1:69" ht="14.25">
      <c r="A422" s="1" t="str">
        <f t="shared" si="23"/>
        <v>GG018-Huff-7</v>
      </c>
      <c r="B422" s="19" t="s">
        <v>673</v>
      </c>
      <c r="C422" s="19" t="s">
        <v>2085</v>
      </c>
      <c r="D422" s="19" t="s">
        <v>950</v>
      </c>
      <c r="E422" s="20" t="s">
        <v>205</v>
      </c>
      <c r="F422" s="20"/>
      <c r="G422" s="101">
        <v>10634</v>
      </c>
      <c r="H422" s="20" t="s">
        <v>112</v>
      </c>
      <c r="I422" s="40" t="s">
        <v>217</v>
      </c>
      <c r="J422" s="20" t="s">
        <v>2161</v>
      </c>
      <c r="K422" s="127">
        <v>340701</v>
      </c>
      <c r="L422" s="210">
        <v>350802</v>
      </c>
      <c r="M422" s="210">
        <f>(12*(QUOTIENT(L422,10000)-31))+MOD(QUOTIENT(L422,100),100)+MOD(L422,100)-1</f>
        <v>57</v>
      </c>
      <c r="N422" s="1">
        <f>INT(L422/100)+(100*INT((MOD(L422,100)-1)/12))+MOD(MOD(L422,100)-1,12)</f>
        <v>3509</v>
      </c>
      <c r="P422" s="70"/>
      <c r="Q422" s="11"/>
      <c r="BC422" s="22"/>
      <c r="BD422" s="24"/>
      <c r="BE422" s="24"/>
      <c r="BF422" s="24"/>
      <c r="BG422" s="24"/>
      <c r="BH422" s="56"/>
      <c r="BI422" s="24"/>
      <c r="BJ422" s="24"/>
      <c r="BK422" s="24"/>
      <c r="BL422" s="24"/>
      <c r="BM422" s="24"/>
      <c r="BN422" s="24"/>
      <c r="BO422" s="24"/>
      <c r="BP422" s="36"/>
      <c r="BQ422" s="36"/>
    </row>
    <row r="423" spans="1:109" s="4" customFormat="1" ht="14.25">
      <c r="A423" s="165" t="str">
        <f t="shared" si="23"/>
        <v>B36-NGALE-Carrico-00</v>
      </c>
      <c r="B423" s="70" t="s">
        <v>812</v>
      </c>
      <c r="C423" s="19" t="s">
        <v>2183</v>
      </c>
      <c r="D423" s="70" t="s">
        <v>813</v>
      </c>
      <c r="E423" s="3" t="s">
        <v>1866</v>
      </c>
      <c r="F423" s="3"/>
      <c r="G423" s="106"/>
      <c r="H423" s="3" t="s">
        <v>1867</v>
      </c>
      <c r="I423" s="166" t="s">
        <v>1875</v>
      </c>
      <c r="J423" s="3"/>
      <c r="K423" s="210">
        <v>340701</v>
      </c>
      <c r="L423" s="210">
        <v>351201</v>
      </c>
      <c r="M423" s="210">
        <f>(12*(QUOTIENT(L423,10000)-31))+MOD(QUOTIENT(L423,100),100)+MOD(L423,100)-1</f>
        <v>60</v>
      </c>
      <c r="N423" s="1">
        <f>3100+(100*QUOTIENT(M423-1,12))+MOD(M423-1,12)+1</f>
        <v>3512</v>
      </c>
      <c r="X423" s="48"/>
      <c r="AJ423" s="61"/>
      <c r="AV423" s="61"/>
      <c r="BC423" s="22"/>
      <c r="BD423" s="24"/>
      <c r="BE423" s="30"/>
      <c r="BF423" s="30"/>
      <c r="BG423" s="30"/>
      <c r="BH423" s="66"/>
      <c r="BI423" s="30"/>
      <c r="BJ423" s="30"/>
      <c r="BK423" s="30"/>
      <c r="BL423" s="30"/>
      <c r="BM423" s="30"/>
      <c r="BN423" s="30"/>
      <c r="BO423" s="30"/>
      <c r="BP423" s="30"/>
      <c r="BQ423" s="30"/>
      <c r="BR423" s="30"/>
      <c r="BS423" s="30"/>
      <c r="BT423" s="66"/>
      <c r="BU423" s="30"/>
      <c r="BV423" s="30"/>
      <c r="BW423" s="30"/>
      <c r="BX423" s="30"/>
      <c r="BY423" s="30"/>
      <c r="BZ423" s="30"/>
      <c r="CA423" s="30"/>
      <c r="CB423" s="30"/>
      <c r="CC423" s="30"/>
      <c r="CD423" s="30"/>
      <c r="CE423" s="30"/>
      <c r="CF423" s="63"/>
      <c r="CS423" s="124"/>
      <c r="DE423" s="124"/>
    </row>
    <row r="424" spans="1:91" ht="15">
      <c r="A424" s="175" t="str">
        <f>H424&amp;"-"&amp;B424&amp;"-"&amp;I424</f>
        <v>RofP028-DeMarce-00</v>
      </c>
      <c r="B424" s="177" t="s">
        <v>718</v>
      </c>
      <c r="C424" s="177" t="s">
        <v>2185</v>
      </c>
      <c r="D424" s="177" t="s">
        <v>719</v>
      </c>
      <c r="E424" s="177" t="s">
        <v>1798</v>
      </c>
      <c r="F424" s="177"/>
      <c r="G424" s="176"/>
      <c r="H424" s="177" t="s">
        <v>1799</v>
      </c>
      <c r="I424" s="177" t="str">
        <f>TEXT(0,"00")</f>
        <v>00</v>
      </c>
      <c r="J424" s="176"/>
      <c r="K424" s="223">
        <v>340701</v>
      </c>
      <c r="L424" s="223">
        <v>370701</v>
      </c>
      <c r="M424" s="210">
        <f>(12*(QUOTIENT(L424,10000)-31))+MOD(QUOTIENT(L424,100),100)+MOD(L424,100)-1</f>
        <v>79</v>
      </c>
      <c r="N424" s="1">
        <f>3100+(100*QUOTIENT(M424-1,12))+MOD(M424-1,12)+1</f>
        <v>3707</v>
      </c>
      <c r="BC424" s="22"/>
      <c r="BD424" s="24"/>
      <c r="BE424" s="24"/>
      <c r="BF424" s="24"/>
      <c r="BG424" s="24"/>
      <c r="BH424" s="56"/>
      <c r="BI424" s="24"/>
      <c r="BJ424" s="24"/>
      <c r="BK424" s="24"/>
      <c r="BL424" s="24"/>
      <c r="BM424" s="24"/>
      <c r="BN424" s="24"/>
      <c r="BO424" s="24"/>
      <c r="BP424" s="24"/>
      <c r="BQ424" s="24"/>
      <c r="BR424" s="24"/>
      <c r="BS424" s="24"/>
      <c r="BT424" s="56"/>
      <c r="BU424" s="24"/>
      <c r="BV424" s="24"/>
      <c r="BW424" s="24"/>
      <c r="BX424" s="24"/>
      <c r="BY424" s="24"/>
      <c r="BZ424" s="24"/>
      <c r="CA424" s="24"/>
      <c r="CB424" s="24"/>
      <c r="CC424" s="24"/>
      <c r="CD424" s="24"/>
      <c r="CE424" s="24"/>
      <c r="CF424" s="56"/>
      <c r="CG424" s="24"/>
      <c r="CH424" s="24"/>
      <c r="CI424" s="24"/>
      <c r="CJ424" s="24"/>
      <c r="CK424" s="24"/>
      <c r="CL424" s="24"/>
      <c r="CM424" s="23"/>
    </row>
    <row r="425" spans="1:56" ht="15">
      <c r="A425" s="175" t="str">
        <f aca="true" t="shared" si="24" ref="A425:A437">TRIM(H425)&amp;"-"&amp;B425&amp;"-"&amp;I425</f>
        <v>GG049-Carroll-05</v>
      </c>
      <c r="B425" s="175" t="s">
        <v>42</v>
      </c>
      <c r="C425" s="175" t="s">
        <v>2085</v>
      </c>
      <c r="D425" s="175" t="s">
        <v>532</v>
      </c>
      <c r="E425" s="177" t="s">
        <v>1147</v>
      </c>
      <c r="F425" s="177"/>
      <c r="G425" s="175">
        <v>9886</v>
      </c>
      <c r="H425" s="175" t="s">
        <v>1142</v>
      </c>
      <c r="I425" s="175" t="s">
        <v>1101</v>
      </c>
      <c r="J425" s="177" t="s">
        <v>22</v>
      </c>
      <c r="K425" s="224">
        <v>340702</v>
      </c>
      <c r="L425" s="224">
        <v>340702</v>
      </c>
      <c r="M425" s="210">
        <f>(12*(QUOTIENT(L425,10000)-31))+MOD(QUOTIENT(L425,100),100)+MOD(L425,100)-1</f>
        <v>44</v>
      </c>
      <c r="N425" s="1">
        <f>3100+(100*QUOTIENT(M425-1,12))+MOD(M425-1,12)+1</f>
        <v>3408</v>
      </c>
      <c r="O425" s="178" t="s">
        <v>1148</v>
      </c>
      <c r="AQ425" s="11"/>
      <c r="AR425" s="11"/>
      <c r="AS425" s="11"/>
      <c r="AT425" s="11"/>
      <c r="AU425" s="11"/>
      <c r="AV425" s="58"/>
      <c r="AW425" s="11"/>
      <c r="AX425" s="11"/>
      <c r="AY425" s="11"/>
      <c r="AZ425" s="11"/>
      <c r="BA425" s="11"/>
      <c r="BB425" s="11"/>
      <c r="BC425" s="76" t="s">
        <v>911</v>
      </c>
      <c r="BD425" s="43"/>
    </row>
    <row r="426" spans="1:56" ht="15">
      <c r="A426" s="175" t="str">
        <f t="shared" si="24"/>
        <v>GG088-Carroll-02</v>
      </c>
      <c r="B426" s="175" t="s">
        <v>42</v>
      </c>
      <c r="C426" s="175" t="s">
        <v>2085</v>
      </c>
      <c r="D426" s="175" t="s">
        <v>43</v>
      </c>
      <c r="E426" s="177" t="s">
        <v>1555</v>
      </c>
      <c r="F426" s="175"/>
      <c r="G426" s="175">
        <v>3000</v>
      </c>
      <c r="H426" s="175" t="s">
        <v>1553</v>
      </c>
      <c r="I426" s="175" t="s">
        <v>1098</v>
      </c>
      <c r="J426" s="176"/>
      <c r="K426" s="224">
        <v>340702</v>
      </c>
      <c r="L426" s="224">
        <v>340702</v>
      </c>
      <c r="M426" s="210">
        <f>(12*(QUOTIENT(L426,10000)-31))+MOD(QUOTIENT(L426,100),100)+MOD(L426,100)-1</f>
        <v>44</v>
      </c>
      <c r="N426" s="1">
        <f>3100+(100*QUOTIENT(M426-1,12))+MOD(M426-1,12)+1</f>
        <v>3408</v>
      </c>
      <c r="O426" s="178" t="s">
        <v>1556</v>
      </c>
      <c r="BC426" s="43"/>
      <c r="BD426" s="43"/>
    </row>
    <row r="427" spans="1:63" ht="14.25">
      <c r="A427" s="1" t="str">
        <f t="shared" si="24"/>
        <v>GG018-Cooper-8</v>
      </c>
      <c r="B427" s="19" t="s">
        <v>893</v>
      </c>
      <c r="C427" s="19" t="s">
        <v>2085</v>
      </c>
      <c r="D427" s="19" t="s">
        <v>894</v>
      </c>
      <c r="E427" s="20" t="s">
        <v>206</v>
      </c>
      <c r="F427" s="20"/>
      <c r="G427" s="101">
        <v>8979</v>
      </c>
      <c r="H427" s="20" t="s">
        <v>112</v>
      </c>
      <c r="I427" s="40" t="s">
        <v>218</v>
      </c>
      <c r="J427" s="20" t="s">
        <v>11</v>
      </c>
      <c r="K427" s="127">
        <v>340705</v>
      </c>
      <c r="L427" s="210">
        <v>350202</v>
      </c>
      <c r="M427" s="210">
        <f>(12*(QUOTIENT(L427,10000)-31))+MOD(QUOTIENT(L427,100),100)+MOD(L427,100)-1</f>
        <v>51</v>
      </c>
      <c r="N427" s="1">
        <f>INT(L427/100)+(100*INT((MOD(L427,100)-1)/12))+MOD(MOD(L427,100)-1,12)</f>
        <v>3503</v>
      </c>
      <c r="P427" s="70"/>
      <c r="Q427" s="11"/>
      <c r="BC427" s="35"/>
      <c r="BD427" s="35"/>
      <c r="BE427" s="35"/>
      <c r="BF427" s="35"/>
      <c r="BG427" s="35"/>
      <c r="BH427" s="56"/>
      <c r="BI427" s="24"/>
      <c r="BJ427" s="36"/>
      <c r="BK427" s="36"/>
    </row>
    <row r="428" spans="1:109" ht="14.25">
      <c r="A428" s="154" t="str">
        <f t="shared" si="24"/>
        <v>BRF03-Roesch-03</v>
      </c>
      <c r="B428" s="148" t="s">
        <v>176</v>
      </c>
      <c r="C428" s="19" t="s">
        <v>2183</v>
      </c>
      <c r="D428" s="148" t="s">
        <v>177</v>
      </c>
      <c r="E428" s="149" t="s">
        <v>554</v>
      </c>
      <c r="F428" s="149"/>
      <c r="G428" s="150">
        <v>7670</v>
      </c>
      <c r="H428" s="149" t="s">
        <v>2152</v>
      </c>
      <c r="I428" s="151" t="s">
        <v>1099</v>
      </c>
      <c r="K428">
        <v>340801</v>
      </c>
      <c r="L428" s="212">
        <v>340801</v>
      </c>
      <c r="M428" s="210">
        <f>(12*(QUOTIENT(L428,10000)-31))+MOD(QUOTIENT(L428,100),100)+MOD(L428,100)-1</f>
        <v>44</v>
      </c>
      <c r="N428" s="1">
        <f>3100+(100*QUOTIENT(M428-1,12))+MOD(M428-1,12)+1</f>
        <v>3408</v>
      </c>
      <c r="X428" s="52"/>
      <c r="AJ428" s="52"/>
      <c r="AV428" s="52"/>
      <c r="BD428" s="266"/>
      <c r="BH428" s="52"/>
      <c r="BT428" s="52"/>
      <c r="CF428" s="52"/>
      <c r="CS428" s="122"/>
      <c r="DE428" s="122"/>
    </row>
    <row r="429" spans="1:56" ht="14.25">
      <c r="A429" s="1" t="str">
        <f t="shared" si="24"/>
        <v>GG009-Howard-10</v>
      </c>
      <c r="B429" s="19" t="s">
        <v>898</v>
      </c>
      <c r="C429" s="19" t="s">
        <v>2085</v>
      </c>
      <c r="D429" s="19" t="s">
        <v>899</v>
      </c>
      <c r="E429" s="20" t="s">
        <v>1066</v>
      </c>
      <c r="F429" s="20"/>
      <c r="G429" s="103">
        <v>631</v>
      </c>
      <c r="H429" s="20" t="s">
        <v>101</v>
      </c>
      <c r="I429" s="40" t="s">
        <v>1106</v>
      </c>
      <c r="K429" s="127">
        <v>340801</v>
      </c>
      <c r="L429" s="210">
        <v>340801</v>
      </c>
      <c r="M429" s="210">
        <f>(12*(QUOTIENT(L429,10000)-31))+MOD(QUOTIENT(L429,100),100)+MOD(L429,100)-1</f>
        <v>44</v>
      </c>
      <c r="N429" s="1">
        <f>INT(L429/100)+(100*INT((MOD(L429,100)-1)/12))+MOD(MOD(L429,100)-1,12)</f>
        <v>3408</v>
      </c>
      <c r="BD429" s="78"/>
    </row>
    <row r="430" spans="1:84" ht="14.25">
      <c r="A430" s="1" t="str">
        <f t="shared" si="24"/>
        <v>GG027-Carrico-01</v>
      </c>
      <c r="B430" s="70" t="s">
        <v>812</v>
      </c>
      <c r="C430" s="70" t="s">
        <v>2085</v>
      </c>
      <c r="D430" s="70" t="s">
        <v>813</v>
      </c>
      <c r="E430" s="20" t="s">
        <v>383</v>
      </c>
      <c r="F430" s="20"/>
      <c r="G430" s="103">
        <v>7694</v>
      </c>
      <c r="H430" s="20" t="s">
        <v>121</v>
      </c>
      <c r="I430" s="40" t="s">
        <v>1097</v>
      </c>
      <c r="J430" s="3" t="s">
        <v>1538</v>
      </c>
      <c r="K430" s="127">
        <v>340801</v>
      </c>
      <c r="L430" s="215">
        <v>340801</v>
      </c>
      <c r="M430" s="210">
        <f>(12*(QUOTIENT(L430,10000)-31))+MOD(QUOTIENT(L430,100),100)+MOD(L430,100)-1</f>
        <v>44</v>
      </c>
      <c r="N430" s="1">
        <f>3100+(100*QUOTIENT(M430-1,12))+MOD(M430-1,12)+1</f>
        <v>3408</v>
      </c>
      <c r="U430" s="11"/>
      <c r="V430" s="11"/>
      <c r="W430" s="11"/>
      <c r="X430" s="51"/>
      <c r="Y430" s="11"/>
      <c r="Z430" s="11"/>
      <c r="AA430" s="11"/>
      <c r="BC430" s="11"/>
      <c r="BD430" s="43"/>
      <c r="BQ430" s="70"/>
      <c r="BR430" s="11"/>
      <c r="BS430" s="11"/>
      <c r="BU430" s="11"/>
      <c r="BV430" s="11"/>
      <c r="BW430" s="11"/>
      <c r="BX430" s="11"/>
      <c r="BY430" s="11"/>
      <c r="BZ430" s="11"/>
      <c r="CA430" s="11"/>
      <c r="CB430" s="11"/>
      <c r="CC430" s="11"/>
      <c r="CD430" s="11"/>
      <c r="CE430" s="11"/>
      <c r="CF430" s="58"/>
    </row>
    <row r="431" spans="1:109" ht="14.25">
      <c r="A431" s="148" t="str">
        <f t="shared" si="24"/>
        <v>GG037-Hasseler-01</v>
      </c>
      <c r="B431" s="148" t="s">
        <v>478</v>
      </c>
      <c r="C431" s="139" t="s">
        <v>2085</v>
      </c>
      <c r="D431" s="148" t="s">
        <v>479</v>
      </c>
      <c r="E431" s="149" t="s">
        <v>534</v>
      </c>
      <c r="F431" s="149"/>
      <c r="G431" s="150">
        <v>6154</v>
      </c>
      <c r="H431" s="149" t="s">
        <v>131</v>
      </c>
      <c r="I431" s="151" t="s">
        <v>1097</v>
      </c>
      <c r="K431">
        <v>340801</v>
      </c>
      <c r="L431" s="212">
        <v>340801</v>
      </c>
      <c r="M431" s="210">
        <f>(12*(QUOTIENT(L431,10000)-31))+MOD(QUOTIENT(L431,100),100)+MOD(L431,100)-1</f>
        <v>44</v>
      </c>
      <c r="N431" s="1">
        <f>3100+(100*QUOTIENT(M431-1,12))+MOD(M431-1,12)+1</f>
        <v>3408</v>
      </c>
      <c r="O431" s="153" t="s">
        <v>55</v>
      </c>
      <c r="R431" s="1"/>
      <c r="X431" s="52"/>
      <c r="AJ431" s="52"/>
      <c r="AV431" s="52"/>
      <c r="BD431" s="43"/>
      <c r="BH431" s="52"/>
      <c r="BT431" s="52"/>
      <c r="CF431" s="52"/>
      <c r="CS431" s="122"/>
      <c r="DE431" s="122"/>
    </row>
    <row r="432" spans="1:56" ht="15">
      <c r="A432" s="175" t="str">
        <f t="shared" si="24"/>
        <v>GG049-Prem-04</v>
      </c>
      <c r="B432" s="175" t="s">
        <v>2000</v>
      </c>
      <c r="C432" s="175" t="s">
        <v>2085</v>
      </c>
      <c r="D432" s="175" t="s">
        <v>2001</v>
      </c>
      <c r="E432" s="177" t="s">
        <v>1146</v>
      </c>
      <c r="F432" s="175"/>
      <c r="G432" s="175">
        <v>7954</v>
      </c>
      <c r="H432" s="175" t="s">
        <v>1142</v>
      </c>
      <c r="I432" s="177" t="s">
        <v>1100</v>
      </c>
      <c r="J432" s="176"/>
      <c r="K432" s="224">
        <v>340801</v>
      </c>
      <c r="L432" s="224">
        <v>340801</v>
      </c>
      <c r="M432" s="210">
        <f>(12*(QUOTIENT(L432,10000)-31))+MOD(QUOTIENT(L432,100),100)+MOD(L432,100)-1</f>
        <v>44</v>
      </c>
      <c r="N432" s="1">
        <f>3100+(100*QUOTIENT(M432-1,12))+MOD(M432-1,12)+1</f>
        <v>3408</v>
      </c>
      <c r="O432" s="179"/>
      <c r="AQ432" s="11"/>
      <c r="AR432" s="11"/>
      <c r="AS432" s="11"/>
      <c r="AT432" s="11"/>
      <c r="AU432" s="11"/>
      <c r="AV432" s="58"/>
      <c r="AW432" s="11"/>
      <c r="AX432" s="11"/>
      <c r="AY432" s="11"/>
      <c r="AZ432" s="11"/>
      <c r="BA432" s="11"/>
      <c r="BB432" s="11"/>
      <c r="BC432" s="11"/>
      <c r="BD432" s="43"/>
    </row>
    <row r="433" spans="1:56" ht="15">
      <c r="A433" s="175" t="str">
        <f t="shared" si="24"/>
        <v>GG055-Brown-04</v>
      </c>
      <c r="B433" s="175" t="s">
        <v>1218</v>
      </c>
      <c r="C433" s="175" t="s">
        <v>2085</v>
      </c>
      <c r="D433" s="175" t="s">
        <v>1219</v>
      </c>
      <c r="E433" s="178" t="s">
        <v>1220</v>
      </c>
      <c r="F433" s="178"/>
      <c r="G433" s="175">
        <v>1461</v>
      </c>
      <c r="H433" s="175" t="s">
        <v>1199</v>
      </c>
      <c r="I433" s="175" t="s">
        <v>1100</v>
      </c>
      <c r="J433" s="176"/>
      <c r="K433" s="224">
        <v>340801</v>
      </c>
      <c r="L433" s="224">
        <v>340801</v>
      </c>
      <c r="M433" s="210">
        <f>(12*(QUOTIENT(L433,10000)-31))+MOD(QUOTIENT(L433,100),100)+MOD(L433,100)-1</f>
        <v>44</v>
      </c>
      <c r="N433" s="1">
        <f>3100+(100*QUOTIENT(M433-1,12))+MOD(M433-1,12)+1</f>
        <v>3408</v>
      </c>
      <c r="O433" s="176"/>
      <c r="BD433" s="43"/>
    </row>
    <row r="434" spans="1:56" ht="15">
      <c r="A434" s="175" t="str">
        <f t="shared" si="24"/>
        <v>GG098-Little-03</v>
      </c>
      <c r="B434" s="175" t="s">
        <v>1601</v>
      </c>
      <c r="C434" s="175" t="s">
        <v>2085</v>
      </c>
      <c r="D434" s="175" t="s">
        <v>1602</v>
      </c>
      <c r="E434" s="177" t="s">
        <v>1644</v>
      </c>
      <c r="F434" s="175"/>
      <c r="G434" s="175">
        <v>9017</v>
      </c>
      <c r="H434" s="175" t="s">
        <v>1640</v>
      </c>
      <c r="I434" s="175" t="s">
        <v>1099</v>
      </c>
      <c r="J434" s="176"/>
      <c r="K434" s="223">
        <v>340801</v>
      </c>
      <c r="L434" s="223">
        <v>340801</v>
      </c>
      <c r="M434" s="210">
        <f>(12*(QUOTIENT(L434,10000)-31))+MOD(QUOTIENT(L434,100),100)+MOD(L434,100)-1</f>
        <v>44</v>
      </c>
      <c r="N434" s="1">
        <f>3100+(100*QUOTIENT(M434-1,12))+MOD(M434-1,12)+1</f>
        <v>3408</v>
      </c>
      <c r="O434" s="176"/>
      <c r="BD434" s="43"/>
    </row>
    <row r="435" spans="1:71" ht="14.25">
      <c r="A435" s="1" t="str">
        <f t="shared" si="24"/>
        <v>GG016-DeMarce-03</v>
      </c>
      <c r="B435" s="19" t="s">
        <v>718</v>
      </c>
      <c r="C435" s="19" t="s">
        <v>2085</v>
      </c>
      <c r="D435" s="19" t="s">
        <v>719</v>
      </c>
      <c r="E435" s="20" t="s">
        <v>91</v>
      </c>
      <c r="F435" s="20"/>
      <c r="G435" s="103">
        <v>2281</v>
      </c>
      <c r="H435" s="20" t="s">
        <v>110</v>
      </c>
      <c r="I435" s="40" t="s">
        <v>1099</v>
      </c>
      <c r="K435" s="127">
        <v>340801</v>
      </c>
      <c r="L435" s="210">
        <v>341001</v>
      </c>
      <c r="M435" s="210">
        <f>(12*(QUOTIENT(L435,10000)-31))+MOD(QUOTIENT(L435,100),100)+MOD(L435,100)-1</f>
        <v>46</v>
      </c>
      <c r="N435" s="1">
        <f>INT(L435/100)+(100*INT((MOD(L435,100)-1)/12))+MOD(MOD(L435,100)-1,12)</f>
        <v>3410</v>
      </c>
      <c r="U435" s="11"/>
      <c r="V435" s="11"/>
      <c r="W435" s="11"/>
      <c r="X435" s="51"/>
      <c r="Y435" s="11"/>
      <c r="Z435" s="11"/>
      <c r="AA435" s="11"/>
      <c r="BC435" s="11"/>
      <c r="BD435" s="22"/>
      <c r="BE435" s="24"/>
      <c r="BF435" s="23"/>
      <c r="BQ435" s="70"/>
      <c r="BR435" s="11"/>
      <c r="BS435" s="11"/>
    </row>
    <row r="436" spans="1:109" ht="14.25">
      <c r="A436" s="162" t="str">
        <f t="shared" si="24"/>
        <v>GG046-Barber-03</v>
      </c>
      <c r="B436" s="168" t="s">
        <v>2017</v>
      </c>
      <c r="C436" s="146" t="s">
        <v>2085</v>
      </c>
      <c r="D436" s="168" t="s">
        <v>2018</v>
      </c>
      <c r="E436" s="163" t="s">
        <v>2059</v>
      </c>
      <c r="F436" s="163"/>
      <c r="G436" s="150">
        <v>7252</v>
      </c>
      <c r="H436" s="163" t="s">
        <v>140</v>
      </c>
      <c r="I436" s="169" t="s">
        <v>1099</v>
      </c>
      <c r="J436" s="311" t="s">
        <v>13</v>
      </c>
      <c r="K436" s="153">
        <v>340801</v>
      </c>
      <c r="L436" s="212">
        <v>341001</v>
      </c>
      <c r="M436" s="210">
        <f>(12*(QUOTIENT(L436,10000)-31))+MOD(QUOTIENT(L436,100),100)+MOD(L436,100)-1</f>
        <v>46</v>
      </c>
      <c r="N436" s="1">
        <f>3100+(100*QUOTIENT(M436-1,12))+MOD(M436-1,12)+1</f>
        <v>3410</v>
      </c>
      <c r="O436" s="153" t="s">
        <v>454</v>
      </c>
      <c r="X436" s="52"/>
      <c r="AJ436" s="52"/>
      <c r="AV436" s="52"/>
      <c r="BD436" s="22"/>
      <c r="BE436" s="24"/>
      <c r="BF436" s="23"/>
      <c r="BH436" s="52"/>
      <c r="BT436" s="52"/>
      <c r="CF436" s="52"/>
      <c r="CS436" s="122"/>
      <c r="DE436" s="122"/>
    </row>
    <row r="437" spans="1:58" ht="15">
      <c r="A437" s="175" t="str">
        <f t="shared" si="24"/>
        <v>GG088-Keener-05</v>
      </c>
      <c r="B437" s="175" t="s">
        <v>1366</v>
      </c>
      <c r="C437" s="175" t="s">
        <v>2085</v>
      </c>
      <c r="D437" s="175" t="s">
        <v>1367</v>
      </c>
      <c r="E437" s="177" t="s">
        <v>1559</v>
      </c>
      <c r="F437" s="175"/>
      <c r="G437" s="175">
        <v>10502</v>
      </c>
      <c r="H437" s="175" t="s">
        <v>1553</v>
      </c>
      <c r="I437" s="175" t="s">
        <v>1101</v>
      </c>
      <c r="J437" s="176"/>
      <c r="K437" s="224">
        <v>340801</v>
      </c>
      <c r="L437" s="224">
        <v>341001</v>
      </c>
      <c r="M437" s="210">
        <f>(12*(QUOTIENT(L437,10000)-31))+MOD(QUOTIENT(L437,100),100)+MOD(L437,100)-1</f>
        <v>46</v>
      </c>
      <c r="N437" s="1">
        <f>3100+(100*QUOTIENT(M437-1,12))+MOD(M437-1,12)+1</f>
        <v>3410</v>
      </c>
      <c r="O437" s="176"/>
      <c r="BD437" s="22"/>
      <c r="BE437" s="24"/>
      <c r="BF437" s="23"/>
    </row>
    <row r="438" spans="1:66" ht="14.25">
      <c r="A438" s="119" t="s">
        <v>1927</v>
      </c>
      <c r="B438" s="19" t="s">
        <v>679</v>
      </c>
      <c r="C438" s="19" t="s">
        <v>2187</v>
      </c>
      <c r="D438" s="19" t="s">
        <v>891</v>
      </c>
      <c r="E438" s="2" t="s">
        <v>798</v>
      </c>
      <c r="F438" s="20" t="s">
        <v>2157</v>
      </c>
      <c r="G438" s="101">
        <v>151978</v>
      </c>
      <c r="H438" s="2" t="str">
        <f>A438</f>
        <v>B35-DREESON</v>
      </c>
      <c r="I438" s="40" t="s">
        <v>1875</v>
      </c>
      <c r="K438" s="127">
        <v>340801</v>
      </c>
      <c r="L438" s="210">
        <v>350601</v>
      </c>
      <c r="M438" s="210">
        <f>(12*(QUOTIENT(L438,10000)-31))+MOD(QUOTIENT(L438,100),100)+MOD(L438,100)-1</f>
        <v>54</v>
      </c>
      <c r="N438" s="1">
        <f>3100+(100*QUOTIENT(M438-1,12))+MOD(M438-1,12)+1</f>
        <v>3506</v>
      </c>
      <c r="AH438" s="11"/>
      <c r="AI438" s="11"/>
      <c r="AJ438" s="58"/>
      <c r="AK438" s="11"/>
      <c r="AL438" s="11"/>
      <c r="AM438" s="11"/>
      <c r="AN438" s="11"/>
      <c r="AO438" s="11"/>
      <c r="AP438" s="11"/>
      <c r="AQ438" s="11"/>
      <c r="AR438" s="11"/>
      <c r="AS438" s="11"/>
      <c r="AT438" s="11"/>
      <c r="AU438" s="11"/>
      <c r="AV438" s="58"/>
      <c r="AW438" s="11"/>
      <c r="AX438" s="11"/>
      <c r="AY438" s="11"/>
      <c r="AZ438" s="11"/>
      <c r="BA438" s="11"/>
      <c r="BB438" s="11"/>
      <c r="BC438" s="11"/>
      <c r="BD438" s="118"/>
      <c r="BE438" s="8"/>
      <c r="BF438" s="8"/>
      <c r="BG438" s="8"/>
      <c r="BH438" s="54"/>
      <c r="BI438" s="8"/>
      <c r="BJ438" s="8"/>
      <c r="BK438" s="8"/>
      <c r="BL438" s="8"/>
      <c r="BM438" s="8"/>
      <c r="BN438" s="9"/>
    </row>
    <row r="439" spans="1:80" ht="15">
      <c r="A439" s="175" t="str">
        <f>H439&amp;"-"&amp;B439&amp;"-"&amp;I439</f>
        <v>RofP008-Carroll-00</v>
      </c>
      <c r="B439" s="177" t="s">
        <v>42</v>
      </c>
      <c r="C439" s="177" t="s">
        <v>2185</v>
      </c>
      <c r="D439" s="177" t="s">
        <v>1321</v>
      </c>
      <c r="E439" s="177" t="s">
        <v>1748</v>
      </c>
      <c r="F439" s="177" t="s">
        <v>22</v>
      </c>
      <c r="G439" s="176"/>
      <c r="H439" s="177" t="s">
        <v>1749</v>
      </c>
      <c r="I439" s="177" t="str">
        <f>TEXT(0,"00")</f>
        <v>00</v>
      </c>
      <c r="J439" s="176"/>
      <c r="K439" s="223">
        <v>340801</v>
      </c>
      <c r="L439" s="223">
        <v>360801</v>
      </c>
      <c r="M439" s="210">
        <f>(12*(QUOTIENT(L439,10000)-31))+MOD(QUOTIENT(L439,100),100)+MOD(L439,100)-1</f>
        <v>68</v>
      </c>
      <c r="N439" s="1">
        <f>3100+(100*QUOTIENT(M439-1,12))+MOD(M439-1,12)+1</f>
        <v>3608</v>
      </c>
      <c r="BD439" s="22"/>
      <c r="BE439" s="24"/>
      <c r="BF439" s="24"/>
      <c r="BG439" s="24"/>
      <c r="BH439" s="56"/>
      <c r="BI439" s="24"/>
      <c r="BJ439" s="24"/>
      <c r="BK439" s="24"/>
      <c r="BL439" s="24"/>
      <c r="BM439" s="24"/>
      <c r="BN439" s="24"/>
      <c r="BO439" s="24"/>
      <c r="BP439" s="24"/>
      <c r="BQ439" s="24"/>
      <c r="BR439" s="24"/>
      <c r="BS439" s="24"/>
      <c r="BT439" s="56"/>
      <c r="BU439" s="24"/>
      <c r="BV439" s="24"/>
      <c r="BW439" s="24"/>
      <c r="BX439" s="24"/>
      <c r="BY439" s="24"/>
      <c r="BZ439" s="24"/>
      <c r="CA439" s="24"/>
      <c r="CB439" s="23"/>
    </row>
    <row r="440" spans="1:71" ht="14.25">
      <c r="A440" s="1" t="str">
        <f aca="true" t="shared" si="25" ref="A440:A455">TRIM(H440)&amp;"-"&amp;B440&amp;"-"&amp;I440</f>
        <v>GG013-Huff-14</v>
      </c>
      <c r="B440" s="19" t="s">
        <v>673</v>
      </c>
      <c r="C440" s="19" t="s">
        <v>2085</v>
      </c>
      <c r="D440" s="19" t="s">
        <v>950</v>
      </c>
      <c r="E440" s="20" t="s">
        <v>2128</v>
      </c>
      <c r="F440" s="20"/>
      <c r="G440" s="103">
        <v>1806</v>
      </c>
      <c r="H440" s="20" t="s">
        <v>107</v>
      </c>
      <c r="I440" s="40" t="s">
        <v>1110</v>
      </c>
      <c r="J440" s="20" t="s">
        <v>1536</v>
      </c>
      <c r="K440" s="127">
        <v>340803</v>
      </c>
      <c r="L440" s="210">
        <v>350203</v>
      </c>
      <c r="M440" s="210">
        <f>(12*(QUOTIENT(L440,10000)-31))+MOD(QUOTIENT(L440,100),100)+MOD(L440,100)-1</f>
        <v>52</v>
      </c>
      <c r="N440" s="1">
        <f>INT(L440/100)+(100*INT((MOD(L440,100)-1)/12))+MOD(MOD(L440,100)-1,12)</f>
        <v>3504</v>
      </c>
      <c r="U440" s="11"/>
      <c r="V440" s="11"/>
      <c r="W440" s="11"/>
      <c r="X440" s="51"/>
      <c r="Y440" s="11"/>
      <c r="Z440" s="11"/>
      <c r="AA440" s="11"/>
      <c r="BD440" s="35"/>
      <c r="BE440" s="35"/>
      <c r="BF440" s="35"/>
      <c r="BG440" s="24"/>
      <c r="BH440" s="56"/>
      <c r="BI440" s="24"/>
      <c r="BJ440" s="36"/>
      <c r="BK440" s="36"/>
      <c r="BL440" s="36"/>
      <c r="BQ440" s="70"/>
      <c r="BR440" s="11"/>
      <c r="BS440" s="11"/>
    </row>
    <row r="441" spans="1:109" s="4" customFormat="1" ht="14.25">
      <c r="A441" s="165" t="str">
        <f t="shared" si="25"/>
        <v>BRF02-Dennis-05</v>
      </c>
      <c r="B441" s="4" t="s">
        <v>749</v>
      </c>
      <c r="C441" s="19" t="s">
        <v>2183</v>
      </c>
      <c r="D441" s="4" t="s">
        <v>750</v>
      </c>
      <c r="E441" s="3" t="s">
        <v>157</v>
      </c>
      <c r="F441" s="3"/>
      <c r="G441" s="106">
        <v>7400</v>
      </c>
      <c r="H441" s="3" t="s">
        <v>2151</v>
      </c>
      <c r="I441" s="42" t="s">
        <v>1101</v>
      </c>
      <c r="J441" s="3"/>
      <c r="K441" s="127">
        <v>340805</v>
      </c>
      <c r="L441" s="210">
        <v>340805</v>
      </c>
      <c r="M441" s="210">
        <f>(12*(QUOTIENT(L441,10000)-31))+MOD(QUOTIENT(L441,100),100)+MOD(L441,100)-1</f>
        <v>48</v>
      </c>
      <c r="N441" s="1">
        <f>INT(L441/100)+(100*INT((MOD(L441,100)-1)/12))+MOD(MOD(L441,100)-1,12)</f>
        <v>3412</v>
      </c>
      <c r="X441" s="48"/>
      <c r="AS441" s="28"/>
      <c r="AT441" s="28"/>
      <c r="AU441" s="28"/>
      <c r="AV441" s="61"/>
      <c r="BD441" s="120"/>
      <c r="BE441" s="120"/>
      <c r="BF441" s="120"/>
      <c r="BG441" s="120"/>
      <c r="BH441" s="121"/>
      <c r="BI441" s="28"/>
      <c r="BJ441" s="28"/>
      <c r="BK441" s="28"/>
      <c r="BL441" s="28"/>
      <c r="BM441" s="28"/>
      <c r="BN441" s="28"/>
      <c r="BO441" s="28"/>
      <c r="BP441" s="28"/>
      <c r="BQ441" s="28"/>
      <c r="BR441" s="28"/>
      <c r="BS441" s="28"/>
      <c r="BT441" s="68"/>
      <c r="BU441" s="28"/>
      <c r="BV441" s="28"/>
      <c r="BW441" s="28"/>
      <c r="BX441" s="28"/>
      <c r="CF441" s="61"/>
      <c r="CS441" s="124"/>
      <c r="DE441" s="124"/>
    </row>
    <row r="442" spans="1:71" ht="14.25">
      <c r="A442" s="1" t="str">
        <f t="shared" si="25"/>
        <v>GG012-Flint-01</v>
      </c>
      <c r="B442" s="19" t="s">
        <v>679</v>
      </c>
      <c r="C442" s="19" t="s">
        <v>2085</v>
      </c>
      <c r="D442" s="19" t="s">
        <v>680</v>
      </c>
      <c r="E442" s="20" t="s">
        <v>2087</v>
      </c>
      <c r="F442" s="20"/>
      <c r="G442" s="103">
        <v>3053</v>
      </c>
      <c r="H442" s="20" t="s">
        <v>106</v>
      </c>
      <c r="I442" s="40" t="s">
        <v>1097</v>
      </c>
      <c r="J442" s="20"/>
      <c r="K442" s="129">
        <v>340901</v>
      </c>
      <c r="L442" s="217">
        <v>340901</v>
      </c>
      <c r="M442" s="210">
        <f>(12*(QUOTIENT(L442,10000)-31))+MOD(QUOTIENT(L442,100),100)+MOD(L442,100)-1</f>
        <v>45</v>
      </c>
      <c r="N442" s="1">
        <f>INT(L442/100)+(100*INT((MOD(L442,100)-1)/12))+MOD(MOD(L442,100)-1,12)</f>
        <v>3409</v>
      </c>
      <c r="U442" s="11"/>
      <c r="V442" s="11"/>
      <c r="W442" s="11"/>
      <c r="X442" s="51"/>
      <c r="Y442" s="11"/>
      <c r="Z442" s="11"/>
      <c r="AA442" s="11"/>
      <c r="BE442" s="43"/>
      <c r="BQ442" s="70"/>
      <c r="BR442" s="11"/>
      <c r="BS442" s="11"/>
    </row>
    <row r="443" spans="1:91" ht="14.25">
      <c r="A443" s="1" t="str">
        <f t="shared" si="25"/>
        <v>GG021-Howard-06</v>
      </c>
      <c r="B443" s="19" t="s">
        <v>898</v>
      </c>
      <c r="C443" s="19" t="s">
        <v>2085</v>
      </c>
      <c r="D443" s="19" t="s">
        <v>899</v>
      </c>
      <c r="E443" s="20" t="s">
        <v>280</v>
      </c>
      <c r="F443" s="20"/>
      <c r="G443" s="103">
        <v>1271</v>
      </c>
      <c r="H443" s="20" t="s">
        <v>115</v>
      </c>
      <c r="I443" s="40" t="s">
        <v>1102</v>
      </c>
      <c r="J443" s="20" t="s">
        <v>1537</v>
      </c>
      <c r="K443" s="127">
        <v>340901</v>
      </c>
      <c r="L443" s="210">
        <v>340901</v>
      </c>
      <c r="M443" s="210">
        <f>(12*(QUOTIENT(L443,10000)-31))+MOD(QUOTIENT(L443,100),100)+MOD(L443,100)-1</f>
        <v>45</v>
      </c>
      <c r="N443" s="1">
        <f>INT(L443/100)+(100*INT((MOD(L443,100)-1)/12))+MOD(MOD(L443,100)-1,12)</f>
        <v>3409</v>
      </c>
      <c r="U443" s="11"/>
      <c r="V443" s="11"/>
      <c r="W443" s="11"/>
      <c r="X443" s="51"/>
      <c r="Y443" s="11"/>
      <c r="Z443" s="11"/>
      <c r="AA443" s="11"/>
      <c r="BC443" s="11"/>
      <c r="BD443" s="11"/>
      <c r="BE443" s="43"/>
      <c r="BQ443" s="70"/>
      <c r="BR443" s="11"/>
      <c r="BS443" s="11"/>
      <c r="BT443" s="58"/>
      <c r="BU443" s="11"/>
      <c r="BV443" s="11"/>
      <c r="BW443" s="11"/>
      <c r="BX443" s="11"/>
      <c r="BY443" s="11"/>
      <c r="BZ443" s="11"/>
      <c r="CA443" s="11"/>
      <c r="CB443" s="11"/>
      <c r="CC443" s="11"/>
      <c r="CD443" s="11"/>
      <c r="CE443" s="11"/>
      <c r="CF443" s="58"/>
      <c r="CG443" s="11"/>
      <c r="CH443" s="11"/>
      <c r="CI443" s="11"/>
      <c r="CJ443" s="11"/>
      <c r="CK443" s="11"/>
      <c r="CL443" s="11"/>
      <c r="CM443" s="11"/>
    </row>
    <row r="444" spans="1:57" ht="15">
      <c r="A444" s="175" t="str">
        <f t="shared" si="25"/>
        <v>GG087-Watson-04</v>
      </c>
      <c r="B444" s="175" t="s">
        <v>1387</v>
      </c>
      <c r="C444" s="175" t="s">
        <v>2085</v>
      </c>
      <c r="D444" s="175" t="s">
        <v>1388</v>
      </c>
      <c r="E444" s="177" t="s">
        <v>1546</v>
      </c>
      <c r="F444" s="175"/>
      <c r="G444" s="175">
        <v>8228</v>
      </c>
      <c r="H444" s="175" t="s">
        <v>1529</v>
      </c>
      <c r="I444" s="175" t="s">
        <v>1100</v>
      </c>
      <c r="J444" s="353" t="s">
        <v>416</v>
      </c>
      <c r="K444" s="224">
        <v>340901</v>
      </c>
      <c r="L444" s="224">
        <v>340901</v>
      </c>
      <c r="M444" s="210">
        <f>(12*(QUOTIENT(L444,10000)-31))+MOD(QUOTIENT(L444,100),100)+MOD(L444,100)-1</f>
        <v>45</v>
      </c>
      <c r="N444" s="1">
        <f>3100+(100*QUOTIENT(M444-1,12))+MOD(M444-1,12)+1</f>
        <v>3409</v>
      </c>
      <c r="O444" s="176"/>
      <c r="BE444" s="43"/>
    </row>
    <row r="445" spans="1:91" ht="14.25">
      <c r="A445" s="1" t="str">
        <f t="shared" si="25"/>
        <v>GG020-Offord-05</v>
      </c>
      <c r="B445" s="19" t="s">
        <v>709</v>
      </c>
      <c r="C445" s="19" t="s">
        <v>2085</v>
      </c>
      <c r="D445" s="19" t="s">
        <v>710</v>
      </c>
      <c r="E445" s="20" t="s">
        <v>267</v>
      </c>
      <c r="F445" s="20"/>
      <c r="G445" s="103">
        <v>2000</v>
      </c>
      <c r="H445" s="20" t="s">
        <v>114</v>
      </c>
      <c r="I445" s="40" t="s">
        <v>1101</v>
      </c>
      <c r="K445" s="127">
        <v>340901</v>
      </c>
      <c r="L445" s="210">
        <v>341001</v>
      </c>
      <c r="M445" s="210">
        <f>(12*(QUOTIENT(L445,10000)-31))+MOD(QUOTIENT(L445,100),100)+MOD(L445,100)-1</f>
        <v>46</v>
      </c>
      <c r="N445" s="1">
        <f>INT(L445/100)+(100*INT((MOD(L445,100)-1)/12))+MOD(MOD(L445,100)-1,12)</f>
        <v>3410</v>
      </c>
      <c r="U445" s="11"/>
      <c r="V445" s="11"/>
      <c r="W445" s="11"/>
      <c r="X445" s="51"/>
      <c r="Y445" s="11"/>
      <c r="Z445" s="11"/>
      <c r="AA445" s="11"/>
      <c r="BC445" s="11"/>
      <c r="BD445" s="11"/>
      <c r="BE445" s="22"/>
      <c r="BF445" s="23"/>
      <c r="BQ445" s="70"/>
      <c r="BR445" s="11"/>
      <c r="BS445" s="11"/>
      <c r="BT445" s="58"/>
      <c r="BU445" s="11"/>
      <c r="BV445" s="11"/>
      <c r="BW445" s="11"/>
      <c r="BX445" s="11"/>
      <c r="BY445" s="11"/>
      <c r="BZ445" s="11"/>
      <c r="CA445" s="11"/>
      <c r="CB445" s="11"/>
      <c r="CC445" s="11"/>
      <c r="CD445" s="11"/>
      <c r="CE445" s="11"/>
      <c r="CF445" s="58"/>
      <c r="CG445" s="11"/>
      <c r="CH445" s="11"/>
      <c r="CI445" s="11"/>
      <c r="CJ445" s="11"/>
      <c r="CK445" s="11"/>
      <c r="CL445" s="11"/>
      <c r="CM445" s="11"/>
    </row>
    <row r="446" spans="1:58" ht="15">
      <c r="A446" s="175" t="str">
        <f t="shared" si="25"/>
        <v>GG095-Offord-03</v>
      </c>
      <c r="B446" s="175" t="s">
        <v>709</v>
      </c>
      <c r="C446" s="175" t="s">
        <v>2085</v>
      </c>
      <c r="D446" s="175" t="s">
        <v>710</v>
      </c>
      <c r="E446" s="177" t="s">
        <v>1617</v>
      </c>
      <c r="F446" s="175"/>
      <c r="G446" s="175">
        <v>10629</v>
      </c>
      <c r="H446" s="175" t="s">
        <v>1614</v>
      </c>
      <c r="I446" s="175" t="s">
        <v>1099</v>
      </c>
      <c r="J446" s="176"/>
      <c r="K446" s="223">
        <v>340901</v>
      </c>
      <c r="L446" s="223">
        <v>341001</v>
      </c>
      <c r="M446" s="210">
        <f>(12*(QUOTIENT(L446,10000)-31))+MOD(QUOTIENT(L446,100),100)+MOD(L446,100)-1</f>
        <v>46</v>
      </c>
      <c r="N446" s="1">
        <f>3100+(100*QUOTIENT(M446-1,12))+MOD(M446-1,12)+1</f>
        <v>3410</v>
      </c>
      <c r="O446" s="176"/>
      <c r="BE446" s="22"/>
      <c r="BF446" s="23"/>
    </row>
    <row r="447" spans="1:58" ht="15">
      <c r="A447" s="175" t="str">
        <f t="shared" si="25"/>
        <v>GG098-Thompson-02</v>
      </c>
      <c r="B447" s="175" t="s">
        <v>1641</v>
      </c>
      <c r="C447" s="175" t="s">
        <v>2085</v>
      </c>
      <c r="D447" s="175" t="s">
        <v>1642</v>
      </c>
      <c r="E447" s="177" t="s">
        <v>1643</v>
      </c>
      <c r="F447" s="175"/>
      <c r="G447" s="175">
        <v>13558</v>
      </c>
      <c r="H447" s="175" t="s">
        <v>1640</v>
      </c>
      <c r="I447" s="175" t="s">
        <v>1098</v>
      </c>
      <c r="J447" s="176"/>
      <c r="K447" s="223">
        <v>340901</v>
      </c>
      <c r="L447" s="223">
        <v>341001</v>
      </c>
      <c r="M447" s="210">
        <f>(12*(QUOTIENT(L447,10000)-31))+MOD(QUOTIENT(L447,100),100)+MOD(L447,100)-1</f>
        <v>46</v>
      </c>
      <c r="N447" s="1">
        <f>3100+(100*QUOTIENT(M447-1,12))+MOD(M447-1,12)+1</f>
        <v>3410</v>
      </c>
      <c r="O447" s="176"/>
      <c r="BE447" s="22"/>
      <c r="BF447" s="23"/>
    </row>
    <row r="448" spans="1:85" ht="14.25">
      <c r="A448" s="1" t="str">
        <f t="shared" si="25"/>
        <v>GG019-Cooper-04</v>
      </c>
      <c r="B448" s="19" t="s">
        <v>893</v>
      </c>
      <c r="C448" s="19" t="s">
        <v>2085</v>
      </c>
      <c r="D448" s="19" t="s">
        <v>894</v>
      </c>
      <c r="E448" s="20" t="s">
        <v>246</v>
      </c>
      <c r="F448" s="20"/>
      <c r="G448" s="103">
        <v>11663</v>
      </c>
      <c r="H448" s="20" t="s">
        <v>113</v>
      </c>
      <c r="I448" s="40" t="s">
        <v>1100</v>
      </c>
      <c r="K448" s="127">
        <v>340901</v>
      </c>
      <c r="L448" s="210">
        <v>341002</v>
      </c>
      <c r="M448" s="210">
        <f>(12*(QUOTIENT(L448,10000)-31))+MOD(QUOTIENT(L448,100),100)+MOD(L448,100)-1</f>
        <v>47</v>
      </c>
      <c r="N448" s="1">
        <f>INT(L448/100)+(100*INT((MOD(L448,100)-1)/12))+MOD(MOD(L448,100)-1,12)</f>
        <v>3411</v>
      </c>
      <c r="U448" s="11"/>
      <c r="V448" s="11"/>
      <c r="W448" s="11"/>
      <c r="X448" s="51"/>
      <c r="Y448" s="11"/>
      <c r="Z448" s="11"/>
      <c r="AA448" s="11"/>
      <c r="BC448" s="11"/>
      <c r="BD448" s="11"/>
      <c r="BE448" s="22"/>
      <c r="BF448" s="36"/>
      <c r="BG448" s="36"/>
      <c r="BQ448" s="70"/>
      <c r="BR448" s="11"/>
      <c r="BS448" s="11"/>
      <c r="BT448" s="58"/>
      <c r="BU448" s="11"/>
      <c r="BV448" s="11"/>
      <c r="BW448" s="11"/>
      <c r="BX448" s="11"/>
      <c r="BY448" s="11"/>
      <c r="BZ448" s="11"/>
      <c r="CA448" s="11"/>
      <c r="CB448" s="11"/>
      <c r="CC448" s="11"/>
      <c r="CD448" s="11"/>
      <c r="CE448" s="11"/>
      <c r="CF448" s="58"/>
      <c r="CG448" s="11"/>
    </row>
    <row r="449" spans="1:109" s="4" customFormat="1" ht="14.25">
      <c r="A449" s="165" t="str">
        <f t="shared" si="25"/>
        <v>BRF02-Robison-11</v>
      </c>
      <c r="B449" s="4" t="s">
        <v>782</v>
      </c>
      <c r="C449" s="19" t="s">
        <v>2183</v>
      </c>
      <c r="D449" s="4" t="s">
        <v>783</v>
      </c>
      <c r="E449" s="3" t="s">
        <v>992</v>
      </c>
      <c r="F449" s="3"/>
      <c r="G449" s="106">
        <v>12260</v>
      </c>
      <c r="H449" s="3" t="s">
        <v>2151</v>
      </c>
      <c r="I449" s="42" t="s">
        <v>1107</v>
      </c>
      <c r="J449" s="3"/>
      <c r="K449" s="127">
        <v>340901</v>
      </c>
      <c r="L449" s="210">
        <v>341201</v>
      </c>
      <c r="M449" s="210">
        <f>(12*(QUOTIENT(L449,10000)-31))+MOD(QUOTIENT(L449,100),100)+MOD(L449,100)-1</f>
        <v>48</v>
      </c>
      <c r="N449" s="1">
        <f>INT(L449/100)+(100*INT((MOD(L449,100)-1)/12))+MOD(MOD(L449,100)-1,12)</f>
        <v>3412</v>
      </c>
      <c r="X449" s="48"/>
      <c r="AJ449" s="61"/>
      <c r="AV449" s="61"/>
      <c r="BE449" s="29"/>
      <c r="BF449" s="30"/>
      <c r="BG449" s="30"/>
      <c r="BH449" s="67"/>
      <c r="BT449" s="61"/>
      <c r="CF449" s="61"/>
      <c r="CS449" s="124"/>
      <c r="DE449" s="124"/>
    </row>
    <row r="450" spans="1:109" ht="14.25">
      <c r="A450" s="148" t="str">
        <f t="shared" si="25"/>
        <v>GG034-DeMarce-04</v>
      </c>
      <c r="B450" s="148" t="s">
        <v>718</v>
      </c>
      <c r="C450" s="139" t="s">
        <v>2085</v>
      </c>
      <c r="D450" s="148" t="s">
        <v>719</v>
      </c>
      <c r="E450" s="149" t="s">
        <v>506</v>
      </c>
      <c r="F450" s="149"/>
      <c r="G450" s="150">
        <v>3301</v>
      </c>
      <c r="H450" s="149" t="s">
        <v>128</v>
      </c>
      <c r="I450" s="151" t="s">
        <v>1100</v>
      </c>
      <c r="K450">
        <v>340901</v>
      </c>
      <c r="L450" s="212">
        <v>341201</v>
      </c>
      <c r="M450" s="210">
        <f>(12*(QUOTIENT(L450,10000)-31))+MOD(QUOTIENT(L450,100),100)+MOD(L450,100)-1</f>
        <v>48</v>
      </c>
      <c r="N450" s="1">
        <f>3100+(100*QUOTIENT(M450-1,12))+MOD(M450-1,12)+1</f>
        <v>3412</v>
      </c>
      <c r="X450" s="52"/>
      <c r="AJ450" s="52"/>
      <c r="AV450" s="52"/>
      <c r="BE450" s="22"/>
      <c r="BF450" s="264"/>
      <c r="BG450" s="264"/>
      <c r="BH450" s="91"/>
      <c r="BT450" s="52"/>
      <c r="CF450" s="52"/>
      <c r="CS450" s="122"/>
      <c r="DE450" s="122"/>
    </row>
    <row r="451" spans="1:60" ht="15">
      <c r="A451" s="175" t="str">
        <f t="shared" si="25"/>
        <v>GG062-Carroll-07</v>
      </c>
      <c r="B451" s="175" t="s">
        <v>42</v>
      </c>
      <c r="C451" s="175" t="s">
        <v>2085</v>
      </c>
      <c r="D451" s="175" t="s">
        <v>1321</v>
      </c>
      <c r="E451" s="177" t="s">
        <v>1322</v>
      </c>
      <c r="F451" s="175"/>
      <c r="G451" s="175">
        <v>4747</v>
      </c>
      <c r="H451" s="175" t="s">
        <v>1310</v>
      </c>
      <c r="I451" s="175" t="s">
        <v>1103</v>
      </c>
      <c r="J451" s="176"/>
      <c r="K451" s="224">
        <v>340901</v>
      </c>
      <c r="L451" s="224">
        <v>341201</v>
      </c>
      <c r="M451" s="210">
        <f>(12*(QUOTIENT(L451,10000)-31))+MOD(QUOTIENT(L451,100),100)+MOD(L451,100)-1</f>
        <v>48</v>
      </c>
      <c r="N451" s="1">
        <f>3100+(100*QUOTIENT(M451-1,12))+MOD(M451-1,12)+1</f>
        <v>3412</v>
      </c>
      <c r="O451" s="176"/>
      <c r="BE451" s="22"/>
      <c r="BF451" s="24"/>
      <c r="BG451" s="24"/>
      <c r="BH451" s="91"/>
    </row>
    <row r="452" spans="1:62" ht="15">
      <c r="A452" s="175" t="str">
        <f t="shared" si="25"/>
        <v>GG060-Ryor-01</v>
      </c>
      <c r="B452" s="175" t="s">
        <v>1278</v>
      </c>
      <c r="C452" s="175" t="s">
        <v>2085</v>
      </c>
      <c r="D452" s="175" t="s">
        <v>1279</v>
      </c>
      <c r="E452" s="177" t="s">
        <v>1280</v>
      </c>
      <c r="F452" s="175"/>
      <c r="G452" s="175">
        <v>6615</v>
      </c>
      <c r="H452" s="175" t="s">
        <v>1281</v>
      </c>
      <c r="I452" s="175" t="s">
        <v>1097</v>
      </c>
      <c r="J452" s="176"/>
      <c r="K452" s="223">
        <v>340901</v>
      </c>
      <c r="L452" s="223">
        <v>350201</v>
      </c>
      <c r="M452" s="210">
        <f>(12*(QUOTIENT(L452,10000)-31))+MOD(QUOTIENT(L452,100),100)+MOD(L452,100)-1</f>
        <v>50</v>
      </c>
      <c r="N452" s="1">
        <f>3100+(100*QUOTIENT(M452-1,12))+MOD(M452-1,12)+1</f>
        <v>3502</v>
      </c>
      <c r="O452" s="176"/>
      <c r="BE452" s="22"/>
      <c r="BF452" s="24"/>
      <c r="BG452" s="24"/>
      <c r="BH452" s="56"/>
      <c r="BI452" s="24"/>
      <c r="BJ452" s="23"/>
    </row>
    <row r="453" spans="1:84" ht="14.25">
      <c r="A453" s="11" t="str">
        <f t="shared" si="25"/>
        <v>GG026-Harvell-06</v>
      </c>
      <c r="B453" s="70" t="s">
        <v>364</v>
      </c>
      <c r="C453" s="70" t="s">
        <v>2085</v>
      </c>
      <c r="D453" s="70" t="s">
        <v>365</v>
      </c>
      <c r="E453" s="20" t="s">
        <v>366</v>
      </c>
      <c r="F453" s="20"/>
      <c r="G453" s="103">
        <v>10939</v>
      </c>
      <c r="H453" s="20" t="s">
        <v>120</v>
      </c>
      <c r="I453" s="40" t="s">
        <v>1102</v>
      </c>
      <c r="J453" s="20" t="s">
        <v>1537</v>
      </c>
      <c r="K453" s="127">
        <v>340901</v>
      </c>
      <c r="L453" s="210">
        <v>350301</v>
      </c>
      <c r="M453" s="210">
        <f>(12*(QUOTIENT(L453,10000)-31))+MOD(QUOTIENT(L453,100),100)+MOD(L453,100)-1</f>
        <v>51</v>
      </c>
      <c r="N453" s="1">
        <f>3100+(100*QUOTIENT(M453-1,12))+MOD(M453-1,12)+1</f>
        <v>3503</v>
      </c>
      <c r="U453" s="11"/>
      <c r="V453" s="11"/>
      <c r="W453" s="11"/>
      <c r="X453" s="51"/>
      <c r="Y453" s="11"/>
      <c r="Z453" s="11"/>
      <c r="AA453" s="11"/>
      <c r="BC453" s="11"/>
      <c r="BD453" s="11"/>
      <c r="BE453" s="22"/>
      <c r="BF453" s="24"/>
      <c r="BG453" s="24"/>
      <c r="BH453" s="56"/>
      <c r="BI453" s="24"/>
      <c r="BJ453" s="24"/>
      <c r="BK453" s="23"/>
      <c r="BQ453" s="70"/>
      <c r="BR453" s="11"/>
      <c r="BS453" s="11"/>
      <c r="BU453" s="11"/>
      <c r="BV453" s="11"/>
      <c r="BW453" s="11"/>
      <c r="BX453" s="11"/>
      <c r="BY453" s="11"/>
      <c r="BZ453" s="11"/>
      <c r="CA453" s="11"/>
      <c r="CB453" s="11"/>
      <c r="CC453" s="11"/>
      <c r="CD453" s="11"/>
      <c r="CE453" s="11"/>
      <c r="CF453" s="58"/>
    </row>
    <row r="454" spans="1:63" ht="15">
      <c r="A454" s="175" t="str">
        <f t="shared" si="25"/>
        <v>GG063-Lopatin-06</v>
      </c>
      <c r="B454" s="175" t="s">
        <v>1248</v>
      </c>
      <c r="C454" s="175" t="s">
        <v>2085</v>
      </c>
      <c r="D454" s="175" t="s">
        <v>1249</v>
      </c>
      <c r="E454" s="177" t="s">
        <v>1333</v>
      </c>
      <c r="F454" s="175"/>
      <c r="G454" s="175">
        <v>5914</v>
      </c>
      <c r="H454" s="175" t="s">
        <v>1326</v>
      </c>
      <c r="I454" s="179" t="s">
        <v>1102</v>
      </c>
      <c r="J454" s="176"/>
      <c r="K454" s="224">
        <v>340901</v>
      </c>
      <c r="L454" s="224">
        <v>350301</v>
      </c>
      <c r="M454" s="210">
        <f>(12*(QUOTIENT(L454,10000)-31))+MOD(QUOTIENT(L454,100),100)+MOD(L454,100)-1</f>
        <v>51</v>
      </c>
      <c r="N454" s="1">
        <f>3100+(100*QUOTIENT(M454-1,12))+MOD(M454-1,12)+1</f>
        <v>3503</v>
      </c>
      <c r="O454" s="176"/>
      <c r="BE454" s="22"/>
      <c r="BF454" s="24"/>
      <c r="BG454" s="24"/>
      <c r="BH454" s="56"/>
      <c r="BI454" s="24"/>
      <c r="BJ454" s="24"/>
      <c r="BK454" s="23"/>
    </row>
    <row r="455" spans="1:109" ht="14.25">
      <c r="A455" s="162" t="str">
        <f t="shared" si="25"/>
        <v>GG044-Toro-06</v>
      </c>
      <c r="B455" s="168" t="s">
        <v>849</v>
      </c>
      <c r="C455" s="146" t="s">
        <v>2085</v>
      </c>
      <c r="D455" s="168" t="s">
        <v>474</v>
      </c>
      <c r="E455" s="163" t="s">
        <v>2040</v>
      </c>
      <c r="F455" s="163"/>
      <c r="G455" s="150">
        <v>13112</v>
      </c>
      <c r="H455" s="163" t="s">
        <v>138</v>
      </c>
      <c r="I455" s="169" t="s">
        <v>1102</v>
      </c>
      <c r="J455" s="311" t="s">
        <v>28</v>
      </c>
      <c r="K455" s="153">
        <v>340901</v>
      </c>
      <c r="L455" s="212">
        <v>350501</v>
      </c>
      <c r="M455" s="210">
        <f>(12*(QUOTIENT(L455,10000)-31))+MOD(QUOTIENT(L455,100),100)+MOD(L455,100)-1</f>
        <v>53</v>
      </c>
      <c r="N455" s="1">
        <f>3100+(100*QUOTIENT(M455-1,12))+MOD(M455-1,12)+1</f>
        <v>3505</v>
      </c>
      <c r="X455" s="52"/>
      <c r="AJ455" s="52"/>
      <c r="AV455" s="52"/>
      <c r="BE455" s="22"/>
      <c r="BF455" s="264"/>
      <c r="BG455" s="264"/>
      <c r="BH455" s="56"/>
      <c r="BI455" s="264"/>
      <c r="BJ455" s="264"/>
      <c r="BK455" s="264"/>
      <c r="BL455" s="264"/>
      <c r="BM455" s="23"/>
      <c r="BT455" s="52"/>
      <c r="CF455" s="52"/>
      <c r="CS455" s="122"/>
      <c r="DE455" s="122"/>
    </row>
    <row r="456" spans="1:59" ht="15">
      <c r="A456" s="175" t="str">
        <f>H456&amp;"-"&amp;B456&amp;"-"&amp;I456</f>
        <v>B36-SoF-Cooper-10</v>
      </c>
      <c r="B456" s="177" t="s">
        <v>893</v>
      </c>
      <c r="C456" s="177" t="s">
        <v>2184</v>
      </c>
      <c r="D456" s="177" t="s">
        <v>1455</v>
      </c>
      <c r="E456" s="177" t="s">
        <v>1856</v>
      </c>
      <c r="F456" s="177"/>
      <c r="G456" s="176"/>
      <c r="H456" s="177" t="s">
        <v>2147</v>
      </c>
      <c r="I456" s="175" t="s">
        <v>1106</v>
      </c>
      <c r="J456" s="176"/>
      <c r="K456" s="223">
        <v>340901</v>
      </c>
      <c r="L456" s="223">
        <v>350903</v>
      </c>
      <c r="M456" s="210">
        <f>(12*(QUOTIENT(L456,10000)-31))+MOD(QUOTIENT(L456,100),100)+MOD(L456,100)-1</f>
        <v>59</v>
      </c>
      <c r="N456" s="1">
        <f>3100+(100*QUOTIENT(M456-1,12))+MOD(M456-1,12)+1</f>
        <v>3511</v>
      </c>
      <c r="BE456" s="22"/>
      <c r="BF456" s="43"/>
      <c r="BG456" s="43"/>
    </row>
    <row r="457" spans="1:59" ht="14.25">
      <c r="A457" s="1" t="str">
        <f aca="true" t="shared" si="26" ref="A457:A474">TRIM(H457)&amp;"-"&amp;B457&amp;"-"&amp;I457</f>
        <v>GG009-Boatright-06</v>
      </c>
      <c r="B457" s="19" t="s">
        <v>752</v>
      </c>
      <c r="C457" s="19" t="s">
        <v>2085</v>
      </c>
      <c r="D457" s="19" t="s">
        <v>753</v>
      </c>
      <c r="E457" s="20" t="s">
        <v>1060</v>
      </c>
      <c r="F457" s="20"/>
      <c r="G457" s="103">
        <v>214</v>
      </c>
      <c r="H457" s="20" t="s">
        <v>101</v>
      </c>
      <c r="I457" s="40" t="s">
        <v>1102</v>
      </c>
      <c r="K457" s="127">
        <v>340903</v>
      </c>
      <c r="L457" s="210">
        <v>340903</v>
      </c>
      <c r="M457" s="210">
        <f>(12*(QUOTIENT(L457,10000)-31))+MOD(QUOTIENT(L457,100),100)+MOD(L457,100)-1</f>
        <v>47</v>
      </c>
      <c r="N457" s="1">
        <f>INT(L457/100)+(100*INT((MOD(L457,100)-1)/12))+MOD(MOD(L457,100)-1,12)</f>
        <v>3411</v>
      </c>
      <c r="BE457" s="81"/>
      <c r="BF457" s="78"/>
      <c r="BG457" s="78"/>
    </row>
    <row r="458" spans="1:59" ht="14.25">
      <c r="A458" s="1" t="str">
        <f t="shared" si="26"/>
        <v>GG009-Jones-08</v>
      </c>
      <c r="B458" s="19" t="s">
        <v>1070</v>
      </c>
      <c r="C458" s="19" t="s">
        <v>2085</v>
      </c>
      <c r="D458" s="19" t="s">
        <v>1062</v>
      </c>
      <c r="E458" s="20" t="s">
        <v>1063</v>
      </c>
      <c r="F458" s="20"/>
      <c r="G458" s="103">
        <v>922</v>
      </c>
      <c r="H458" s="20" t="s">
        <v>101</v>
      </c>
      <c r="I458" s="40" t="s">
        <v>1104</v>
      </c>
      <c r="K458" s="127">
        <v>340903</v>
      </c>
      <c r="L458" s="210">
        <v>340903</v>
      </c>
      <c r="M458" s="210">
        <f>(12*(QUOTIENT(L458,10000)-31))+MOD(QUOTIENT(L458,100),100)+MOD(L458,100)-1</f>
        <v>47</v>
      </c>
      <c r="N458" s="1">
        <f>INT(L458/100)+(100*INT((MOD(L458,100)-1)/12))+MOD(MOD(L458,100)-1,12)</f>
        <v>3411</v>
      </c>
      <c r="BE458" s="81"/>
      <c r="BF458" s="78"/>
      <c r="BG458" s="78"/>
    </row>
    <row r="459" spans="1:84" ht="14.25">
      <c r="A459" s="1" t="str">
        <f t="shared" si="26"/>
        <v>GG023-Mackey-02</v>
      </c>
      <c r="B459" s="19" t="s">
        <v>670</v>
      </c>
      <c r="C459" s="19" t="s">
        <v>2085</v>
      </c>
      <c r="D459" s="19" t="s">
        <v>671</v>
      </c>
      <c r="E459" s="20" t="s">
        <v>311</v>
      </c>
      <c r="F459" s="20"/>
      <c r="G459" s="103">
        <v>5711</v>
      </c>
      <c r="H459" s="20" t="s">
        <v>117</v>
      </c>
      <c r="I459" s="40" t="s">
        <v>1098</v>
      </c>
      <c r="J459" s="20" t="s">
        <v>1537</v>
      </c>
      <c r="K459" s="127">
        <v>340903</v>
      </c>
      <c r="L459" s="210">
        <v>340903</v>
      </c>
      <c r="M459" s="210">
        <f>(12*(QUOTIENT(L459,10000)-31))+MOD(QUOTIENT(L459,100),100)+MOD(L459,100)-1</f>
        <v>47</v>
      </c>
      <c r="N459" s="11">
        <f>INT(L459/100)+(100*INT((MOD(L459,100)-1)/12))+MOD(MOD(L459,100)-1,12)</f>
        <v>3411</v>
      </c>
      <c r="U459" s="11"/>
      <c r="V459" s="11"/>
      <c r="W459" s="11"/>
      <c r="X459" s="51"/>
      <c r="Y459" s="11"/>
      <c r="Z459" s="11"/>
      <c r="AA459" s="11"/>
      <c r="AV459" s="58"/>
      <c r="AW459" s="11"/>
      <c r="AX459" s="11"/>
      <c r="AY459" s="11"/>
      <c r="BC459" s="11"/>
      <c r="BD459" s="11"/>
      <c r="BE459" s="43"/>
      <c r="BF459" s="43"/>
      <c r="BG459" s="43"/>
      <c r="BQ459" s="70"/>
      <c r="BR459" s="11"/>
      <c r="BS459" s="11"/>
      <c r="BU459" s="11"/>
      <c r="BV459" s="11"/>
      <c r="BW459" s="11"/>
      <c r="BX459" s="11"/>
      <c r="BY459" s="11"/>
      <c r="BZ459" s="11"/>
      <c r="CA459" s="11"/>
      <c r="CB459" s="11"/>
      <c r="CC459" s="11"/>
      <c r="CD459" s="11"/>
      <c r="CE459" s="11"/>
      <c r="CF459" s="58"/>
    </row>
    <row r="460" spans="1:84" ht="14.25">
      <c r="A460" s="11" t="str">
        <f t="shared" si="26"/>
        <v>GG026-Howard-05</v>
      </c>
      <c r="B460" s="70" t="s">
        <v>898</v>
      </c>
      <c r="C460" s="70" t="s">
        <v>2085</v>
      </c>
      <c r="D460" s="70" t="s">
        <v>899</v>
      </c>
      <c r="E460" s="20" t="s">
        <v>363</v>
      </c>
      <c r="F460" s="20"/>
      <c r="G460" s="103">
        <v>8555</v>
      </c>
      <c r="H460" s="20" t="s">
        <v>120</v>
      </c>
      <c r="I460" s="40" t="s">
        <v>1101</v>
      </c>
      <c r="K460" s="127">
        <v>340903</v>
      </c>
      <c r="L460" s="215">
        <v>340903</v>
      </c>
      <c r="M460" s="210">
        <f>(12*(QUOTIENT(L460,10000)-31))+MOD(QUOTIENT(L460,100),100)+MOD(L460,100)-1</f>
        <v>47</v>
      </c>
      <c r="N460" s="1">
        <f>3100+(100*QUOTIENT(M460-1,12))+MOD(M460-1,12)+1</f>
        <v>3411</v>
      </c>
      <c r="U460" s="11"/>
      <c r="V460" s="11"/>
      <c r="W460" s="11"/>
      <c r="X460" s="51"/>
      <c r="Y460" s="11"/>
      <c r="Z460" s="11"/>
      <c r="AA460" s="11"/>
      <c r="BC460" s="11"/>
      <c r="BD460" s="11"/>
      <c r="BE460" s="43"/>
      <c r="BF460" s="43"/>
      <c r="BG460" s="43"/>
      <c r="BQ460" s="70"/>
      <c r="BR460" s="11"/>
      <c r="BS460" s="11"/>
      <c r="BU460" s="11"/>
      <c r="BV460" s="11"/>
      <c r="BW460" s="11"/>
      <c r="BX460" s="11"/>
      <c r="BY460" s="11"/>
      <c r="BZ460" s="11"/>
      <c r="CA460" s="11"/>
      <c r="CB460" s="11"/>
      <c r="CC460" s="11"/>
      <c r="CD460" s="11"/>
      <c r="CE460" s="11"/>
      <c r="CF460" s="58"/>
    </row>
    <row r="461" spans="1:59" ht="15">
      <c r="A461" s="175" t="str">
        <f t="shared" si="26"/>
        <v>GG064-Townshend-01</v>
      </c>
      <c r="B461" s="175" t="s">
        <v>1337</v>
      </c>
      <c r="C461" s="175" t="s">
        <v>2085</v>
      </c>
      <c r="D461" s="175" t="s">
        <v>1338</v>
      </c>
      <c r="E461" s="177" t="s">
        <v>1339</v>
      </c>
      <c r="F461" s="175"/>
      <c r="G461" s="175">
        <v>4407</v>
      </c>
      <c r="H461" s="175" t="s">
        <v>1340</v>
      </c>
      <c r="I461" s="175" t="s">
        <v>1097</v>
      </c>
      <c r="J461" s="176"/>
      <c r="K461" s="224">
        <v>340903</v>
      </c>
      <c r="L461" s="224">
        <v>340903</v>
      </c>
      <c r="M461" s="210">
        <f>(12*(QUOTIENT(L461,10000)-31))+MOD(QUOTIENT(L461,100),100)+MOD(L461,100)-1</f>
        <v>47</v>
      </c>
      <c r="N461" s="1">
        <f>3100+(100*QUOTIENT(M461-1,12))+MOD(M461-1,12)+1</f>
        <v>3411</v>
      </c>
      <c r="O461" s="178" t="s">
        <v>1341</v>
      </c>
      <c r="BE461" s="43"/>
      <c r="BF461" s="43"/>
      <c r="BG461" s="43"/>
    </row>
    <row r="462" spans="1:59" ht="15">
      <c r="A462" s="175" t="str">
        <f t="shared" si="26"/>
        <v>GG072-Cooper-03</v>
      </c>
      <c r="B462" s="175" t="s">
        <v>893</v>
      </c>
      <c r="C462" s="175" t="s">
        <v>2085</v>
      </c>
      <c r="D462" s="175" t="s">
        <v>894</v>
      </c>
      <c r="E462" s="177" t="s">
        <v>1426</v>
      </c>
      <c r="F462" s="175"/>
      <c r="G462" s="175">
        <v>4100</v>
      </c>
      <c r="H462" s="175" t="s">
        <v>1424</v>
      </c>
      <c r="I462" s="175" t="s">
        <v>1099</v>
      </c>
      <c r="J462" s="176"/>
      <c r="K462" s="223">
        <v>340903</v>
      </c>
      <c r="L462" s="223">
        <v>340903</v>
      </c>
      <c r="M462" s="210">
        <f>(12*(QUOTIENT(L462,10000)-31))+MOD(QUOTIENT(L462,100),100)+MOD(L462,100)-1</f>
        <v>47</v>
      </c>
      <c r="N462" s="1">
        <f>3100+(100*QUOTIENT(M462-1,12))+MOD(M462-1,12)+1</f>
        <v>3411</v>
      </c>
      <c r="O462" s="177" t="s">
        <v>1427</v>
      </c>
      <c r="BE462" s="76" t="s">
        <v>1882</v>
      </c>
      <c r="BF462" s="43"/>
      <c r="BG462" s="43"/>
    </row>
    <row r="463" spans="1:59" ht="15">
      <c r="A463" s="175" t="str">
        <f t="shared" si="26"/>
        <v>GG097-Howard-01</v>
      </c>
      <c r="B463" s="175" t="s">
        <v>898</v>
      </c>
      <c r="C463" s="175" t="s">
        <v>2085</v>
      </c>
      <c r="D463" s="175" t="s">
        <v>1625</v>
      </c>
      <c r="E463" s="177" t="s">
        <v>1626</v>
      </c>
      <c r="F463" s="175"/>
      <c r="G463" s="175">
        <v>7789</v>
      </c>
      <c r="H463" s="175" t="s">
        <v>1627</v>
      </c>
      <c r="I463" s="175" t="s">
        <v>1097</v>
      </c>
      <c r="J463" s="176"/>
      <c r="K463" s="223">
        <v>340903</v>
      </c>
      <c r="L463" s="223">
        <v>340903</v>
      </c>
      <c r="M463" s="210">
        <f>(12*(QUOTIENT(L463,10000)-31))+MOD(QUOTIENT(L463,100),100)+MOD(L463,100)-1</f>
        <v>47</v>
      </c>
      <c r="N463" s="1">
        <f>3100+(100*QUOTIENT(M463-1,12))+MOD(M463-1,12)+1</f>
        <v>3411</v>
      </c>
      <c r="O463" s="177" t="s">
        <v>1628</v>
      </c>
      <c r="BE463" s="43"/>
      <c r="BF463" s="43"/>
      <c r="BG463" s="43"/>
    </row>
    <row r="464" spans="1:60" ht="14.25">
      <c r="A464" s="1" t="str">
        <f t="shared" si="26"/>
        <v>GG009-Mackey-21</v>
      </c>
      <c r="B464" s="19" t="s">
        <v>670</v>
      </c>
      <c r="C464" s="19" t="s">
        <v>2085</v>
      </c>
      <c r="D464" s="19" t="s">
        <v>671</v>
      </c>
      <c r="E464" s="20" t="s">
        <v>1085</v>
      </c>
      <c r="F464" s="20"/>
      <c r="G464" s="103">
        <v>2098</v>
      </c>
      <c r="H464" s="20" t="s">
        <v>101</v>
      </c>
      <c r="I464" s="40" t="s">
        <v>1868</v>
      </c>
      <c r="K464" s="127">
        <v>340904</v>
      </c>
      <c r="L464" s="210">
        <v>340904</v>
      </c>
      <c r="M464" s="210">
        <f>(12*(QUOTIENT(L464,10000)-31))+MOD(QUOTIENT(L464,100),100)+MOD(L464,100)-1</f>
        <v>48</v>
      </c>
      <c r="N464" s="1">
        <f>INT(L464/100)+(100*INT((MOD(L464,100)-1)/12))+MOD(MOD(L464,100)-1,12)</f>
        <v>3412</v>
      </c>
      <c r="BE464" s="76"/>
      <c r="BF464" s="43"/>
      <c r="BG464" s="43"/>
      <c r="BH464" s="74"/>
    </row>
    <row r="465" spans="1:72" ht="15">
      <c r="A465" s="175" t="str">
        <f t="shared" si="26"/>
        <v>GG050-Carroll-06</v>
      </c>
      <c r="B465" s="175" t="s">
        <v>42</v>
      </c>
      <c r="C465" s="175" t="s">
        <v>2085</v>
      </c>
      <c r="D465" s="175" t="s">
        <v>532</v>
      </c>
      <c r="E465" s="177" t="s">
        <v>1157</v>
      </c>
      <c r="F465" s="175"/>
      <c r="G465" s="175">
        <v>11331</v>
      </c>
      <c r="H465" s="175" t="s">
        <v>1150</v>
      </c>
      <c r="I465" s="175" t="s">
        <v>1102</v>
      </c>
      <c r="J465" s="178" t="s">
        <v>22</v>
      </c>
      <c r="K465" s="224">
        <v>340904</v>
      </c>
      <c r="L465" s="224">
        <v>351201</v>
      </c>
      <c r="M465" s="210">
        <f>(12*(QUOTIENT(L465,10000)-31))+MOD(QUOTIENT(L465,100),100)+MOD(L465,100)-1</f>
        <v>60</v>
      </c>
      <c r="N465" s="1">
        <f>3100+(100*QUOTIENT(M465-1,12))+MOD(M465-1,12)+1</f>
        <v>3512</v>
      </c>
      <c r="O465" s="178" t="s">
        <v>1158</v>
      </c>
      <c r="BE465" s="73" t="s">
        <v>910</v>
      </c>
      <c r="BF465" s="35"/>
      <c r="BG465" s="35"/>
      <c r="BH465" s="97"/>
      <c r="BI465" s="24"/>
      <c r="BJ465" s="24"/>
      <c r="BK465" s="24"/>
      <c r="BL465" s="24"/>
      <c r="BM465" s="24"/>
      <c r="BN465" s="24"/>
      <c r="BO465" s="24"/>
      <c r="BP465" s="24"/>
      <c r="BQ465" s="24"/>
      <c r="BR465" s="24"/>
      <c r="BS465" s="24"/>
      <c r="BT465" s="91"/>
    </row>
    <row r="466" spans="1:113" ht="14.25">
      <c r="A466" s="1" t="str">
        <f t="shared" si="26"/>
        <v>GG025-Howard-02</v>
      </c>
      <c r="B466" s="70" t="s">
        <v>898</v>
      </c>
      <c r="C466" s="70" t="s">
        <v>2085</v>
      </c>
      <c r="D466" s="70" t="s">
        <v>349</v>
      </c>
      <c r="E466" s="20" t="s">
        <v>350</v>
      </c>
      <c r="F466" s="20"/>
      <c r="G466" s="103">
        <v>9326</v>
      </c>
      <c r="H466" s="20" t="s">
        <v>119</v>
      </c>
      <c r="I466" s="40" t="s">
        <v>1098</v>
      </c>
      <c r="K466" s="127">
        <v>340904</v>
      </c>
      <c r="L466" s="215">
        <v>370303</v>
      </c>
      <c r="M466" s="210">
        <f>(12*(QUOTIENT(L466,10000)-31))+MOD(QUOTIENT(L466,100),100)+MOD(L466,100)-1</f>
        <v>77</v>
      </c>
      <c r="N466" s="1">
        <f>3100+(100*QUOTIENT(M466-1,12))+MOD(M466-1,12)+1</f>
        <v>3705</v>
      </c>
      <c r="U466" s="11"/>
      <c r="V466" s="11"/>
      <c r="W466" s="11"/>
      <c r="X466" s="51"/>
      <c r="Y466" s="11"/>
      <c r="Z466" s="11"/>
      <c r="AA466" s="11"/>
      <c r="BC466" s="11"/>
      <c r="BD466" s="11"/>
      <c r="BE466" s="35"/>
      <c r="BF466" s="35"/>
      <c r="BG466" s="35"/>
      <c r="BH466" s="97"/>
      <c r="BI466" s="24"/>
      <c r="BJ466" s="24"/>
      <c r="BK466" s="24"/>
      <c r="BL466" s="24"/>
      <c r="BM466" s="24"/>
      <c r="BN466" s="24"/>
      <c r="BO466" s="24"/>
      <c r="BP466" s="24"/>
      <c r="BQ466" s="119"/>
      <c r="BR466" s="24"/>
      <c r="BS466" s="24"/>
      <c r="BT466" s="56"/>
      <c r="BU466" s="24"/>
      <c r="BV466" s="24"/>
      <c r="BW466" s="24"/>
      <c r="BX466" s="24"/>
      <c r="BY466" s="24"/>
      <c r="BZ466" s="24"/>
      <c r="CA466" s="24"/>
      <c r="CB466" s="24"/>
      <c r="CC466" s="24"/>
      <c r="CD466" s="24"/>
      <c r="CE466" s="24"/>
      <c r="CF466" s="56"/>
      <c r="CG466" s="24"/>
      <c r="CH466" s="24"/>
      <c r="CI466" s="24"/>
      <c r="CJ466" s="24"/>
      <c r="CK466" s="24"/>
      <c r="CL466" s="24"/>
      <c r="CM466" s="24"/>
      <c r="CN466" s="24"/>
      <c r="CO466" s="24"/>
      <c r="CP466" s="24"/>
      <c r="CQ466" s="24"/>
      <c r="CR466" s="24"/>
      <c r="CS466" s="137"/>
      <c r="CT466" s="24"/>
      <c r="CU466" s="36"/>
      <c r="CV466" s="36"/>
      <c r="CW466" s="36"/>
      <c r="DE466" s="137"/>
      <c r="DF466" s="24"/>
      <c r="DG466" s="36"/>
      <c r="DH466" s="36"/>
      <c r="DI466" s="36"/>
    </row>
    <row r="467" spans="1:58" ht="14.25">
      <c r="A467" s="165" t="str">
        <f t="shared" si="26"/>
        <v>BRF02-DeMarce-14</v>
      </c>
      <c r="B467" s="19" t="s">
        <v>718</v>
      </c>
      <c r="C467" s="19" t="s">
        <v>2183</v>
      </c>
      <c r="D467" s="19" t="s">
        <v>719</v>
      </c>
      <c r="E467" s="20" t="s">
        <v>163</v>
      </c>
      <c r="F467" s="20"/>
      <c r="G467" s="101">
        <v>14841</v>
      </c>
      <c r="H467" s="20" t="s">
        <v>2151</v>
      </c>
      <c r="I467" s="42" t="s">
        <v>1110</v>
      </c>
      <c r="K467" s="127">
        <v>341001</v>
      </c>
      <c r="L467" s="210">
        <v>341001</v>
      </c>
      <c r="M467" s="210">
        <f>(12*(QUOTIENT(L467,10000)-31))+MOD(QUOTIENT(L467,100),100)+MOD(L467,100)-1</f>
        <v>46</v>
      </c>
      <c r="N467" s="1">
        <f>INT(L467/100)+(100*INT((MOD(L467,100)-1)/12))+MOD(MOD(L467,100)-1,12)</f>
        <v>3410</v>
      </c>
      <c r="BF467" s="43"/>
    </row>
    <row r="468" spans="1:71" ht="14.25">
      <c r="A468" s="1" t="str">
        <f t="shared" si="26"/>
        <v>GG016-Vance-07</v>
      </c>
      <c r="B468" s="19" t="s">
        <v>2088</v>
      </c>
      <c r="C468" s="19" t="s">
        <v>2085</v>
      </c>
      <c r="D468" s="19" t="s">
        <v>2089</v>
      </c>
      <c r="E468" s="20" t="s">
        <v>146</v>
      </c>
      <c r="F468" s="20"/>
      <c r="G468" s="103">
        <v>12865</v>
      </c>
      <c r="H468" s="20" t="s">
        <v>110</v>
      </c>
      <c r="I468" s="40" t="s">
        <v>1103</v>
      </c>
      <c r="K468" s="127">
        <v>341001</v>
      </c>
      <c r="L468" s="210">
        <v>341001</v>
      </c>
      <c r="M468" s="210">
        <f>(12*(QUOTIENT(L468,10000)-31))+MOD(QUOTIENT(L468,100),100)+MOD(L468,100)-1</f>
        <v>46</v>
      </c>
      <c r="N468" s="1">
        <f>INT(L468/100)+(100*INT((MOD(L468,100)-1)/12))+MOD(MOD(L468,100)-1,12)</f>
        <v>3410</v>
      </c>
      <c r="U468" s="11"/>
      <c r="V468" s="11"/>
      <c r="W468" s="11"/>
      <c r="X468" s="51"/>
      <c r="Y468" s="11"/>
      <c r="Z468" s="11"/>
      <c r="AA468" s="11"/>
      <c r="BC468" s="11"/>
      <c r="BD468" s="11"/>
      <c r="BF468" s="43"/>
      <c r="BQ468" s="70"/>
      <c r="BR468" s="11"/>
      <c r="BS468" s="11"/>
    </row>
    <row r="469" spans="1:84" ht="14.25">
      <c r="A469" s="11" t="str">
        <f t="shared" si="26"/>
        <v>GG026-DeMarce-01</v>
      </c>
      <c r="B469" s="70" t="s">
        <v>718</v>
      </c>
      <c r="C469" s="70" t="s">
        <v>2085</v>
      </c>
      <c r="D469" s="70" t="s">
        <v>719</v>
      </c>
      <c r="E469" s="20" t="s">
        <v>356</v>
      </c>
      <c r="F469" s="20"/>
      <c r="G469" s="103">
        <v>3820</v>
      </c>
      <c r="H469" s="20" t="s">
        <v>120</v>
      </c>
      <c r="I469" s="40" t="s">
        <v>1097</v>
      </c>
      <c r="K469" s="127">
        <v>341001</v>
      </c>
      <c r="L469" s="215">
        <v>341001</v>
      </c>
      <c r="M469" s="210">
        <f>(12*(QUOTIENT(L469,10000)-31))+MOD(QUOTIENT(L469,100),100)+MOD(L469,100)-1</f>
        <v>46</v>
      </c>
      <c r="N469" s="1">
        <f>3100+(100*QUOTIENT(M469-1,12))+MOD(M469-1,12)+1</f>
        <v>3410</v>
      </c>
      <c r="U469" s="11"/>
      <c r="V469" s="11"/>
      <c r="W469" s="11"/>
      <c r="X469" s="51"/>
      <c r="Y469" s="11"/>
      <c r="Z469" s="11"/>
      <c r="AA469" s="11"/>
      <c r="BC469" s="11"/>
      <c r="BD469" s="11"/>
      <c r="BF469" s="43"/>
      <c r="BQ469" s="70"/>
      <c r="BR469" s="11"/>
      <c r="BS469" s="11"/>
      <c r="BU469" s="11"/>
      <c r="BV469" s="11"/>
      <c r="BW469" s="11"/>
      <c r="BX469" s="11"/>
      <c r="BY469" s="11"/>
      <c r="BZ469" s="11"/>
      <c r="CA469" s="11"/>
      <c r="CB469" s="11"/>
      <c r="CC469" s="11"/>
      <c r="CD469" s="11"/>
      <c r="CE469" s="11"/>
      <c r="CF469" s="58"/>
    </row>
    <row r="470" spans="1:58" ht="15">
      <c r="A470" s="175" t="str">
        <f t="shared" si="26"/>
        <v>GG065-Lorance-04</v>
      </c>
      <c r="B470" s="175" t="s">
        <v>1273</v>
      </c>
      <c r="C470" s="175" t="s">
        <v>2085</v>
      </c>
      <c r="D470" s="175" t="s">
        <v>1274</v>
      </c>
      <c r="E470" s="177" t="s">
        <v>1352</v>
      </c>
      <c r="F470" s="175"/>
      <c r="G470" s="175">
        <v>7376</v>
      </c>
      <c r="H470" s="175" t="s">
        <v>1347</v>
      </c>
      <c r="I470" s="175" t="s">
        <v>1100</v>
      </c>
      <c r="J470" s="176"/>
      <c r="K470" s="224">
        <v>341001</v>
      </c>
      <c r="L470" s="224">
        <v>341001</v>
      </c>
      <c r="M470" s="210">
        <f>(12*(QUOTIENT(L470,10000)-31))+MOD(QUOTIENT(L470,100),100)+MOD(L470,100)-1</f>
        <v>46</v>
      </c>
      <c r="N470" s="1">
        <f>3100+(100*QUOTIENT(M470-1,12))+MOD(M470-1,12)+1</f>
        <v>3410</v>
      </c>
      <c r="O470" s="176"/>
      <c r="BF470" s="43"/>
    </row>
    <row r="471" spans="1:59" ht="15">
      <c r="A471" s="175" t="str">
        <f t="shared" si="26"/>
        <v>GG070-Carrico-06</v>
      </c>
      <c r="B471" s="175" t="s">
        <v>812</v>
      </c>
      <c r="C471" s="175" t="s">
        <v>2085</v>
      </c>
      <c r="D471" s="175" t="s">
        <v>813</v>
      </c>
      <c r="E471" s="177" t="s">
        <v>1411</v>
      </c>
      <c r="F471" s="175"/>
      <c r="G471" s="175">
        <v>3953</v>
      </c>
      <c r="H471" s="175" t="s">
        <v>1406</v>
      </c>
      <c r="I471" s="175" t="s">
        <v>1102</v>
      </c>
      <c r="J471" s="176"/>
      <c r="K471" s="224">
        <v>341001</v>
      </c>
      <c r="L471" s="224">
        <v>341101</v>
      </c>
      <c r="M471" s="210">
        <f>(12*(QUOTIENT(L471,10000)-31))+MOD(QUOTIENT(L471,100),100)+MOD(L471,100)-1</f>
        <v>47</v>
      </c>
      <c r="N471" s="1">
        <f>3100+(100*QUOTIENT(M471-1,12))+MOD(M471-1,12)+1</f>
        <v>3411</v>
      </c>
      <c r="O471" s="176"/>
      <c r="BF471" s="22"/>
      <c r="BG471" s="23"/>
    </row>
    <row r="472" spans="1:58" ht="15">
      <c r="A472" s="175" t="str">
        <f t="shared" si="26"/>
        <v>GG072-Watson-05</v>
      </c>
      <c r="B472" s="175" t="s">
        <v>1387</v>
      </c>
      <c r="C472" s="175" t="s">
        <v>2085</v>
      </c>
      <c r="D472" s="175" t="s">
        <v>1388</v>
      </c>
      <c r="E472" s="177" t="s">
        <v>1429</v>
      </c>
      <c r="F472" s="175"/>
      <c r="G472" s="175">
        <v>10000</v>
      </c>
      <c r="H472" s="175" t="s">
        <v>1424</v>
      </c>
      <c r="I472" s="175" t="s">
        <v>1101</v>
      </c>
      <c r="J472" s="176"/>
      <c r="K472" s="223">
        <v>341001</v>
      </c>
      <c r="L472" s="223">
        <v>350101</v>
      </c>
      <c r="M472" s="210">
        <f>(12*(QUOTIENT(L472,10000)-31))+MOD(QUOTIENT(L472,100),100)+MOD(L472,100)-1</f>
        <v>49</v>
      </c>
      <c r="N472" s="1">
        <f>3100+(100*QUOTIENT(M472-1,12))+MOD(M472-1,12)+1</f>
        <v>3501</v>
      </c>
      <c r="O472" s="176"/>
      <c r="BF472" s="43"/>
    </row>
    <row r="473" spans="1:109" s="4" customFormat="1" ht="15">
      <c r="A473" s="165" t="str">
        <f t="shared" si="26"/>
        <v>BRF02-Flint-15</v>
      </c>
      <c r="B473" s="4" t="s">
        <v>679</v>
      </c>
      <c r="C473" s="19" t="s">
        <v>2183</v>
      </c>
      <c r="D473" s="4" t="s">
        <v>680</v>
      </c>
      <c r="E473" s="3" t="s">
        <v>150</v>
      </c>
      <c r="F473" s="3"/>
      <c r="G473" s="106">
        <v>40000</v>
      </c>
      <c r="H473" s="3" t="s">
        <v>2151</v>
      </c>
      <c r="I473" s="42" t="s">
        <v>1111</v>
      </c>
      <c r="J473" s="3"/>
      <c r="K473" s="128">
        <v>341001</v>
      </c>
      <c r="L473" s="211">
        <v>350201</v>
      </c>
      <c r="M473" s="210">
        <f>(12*(QUOTIENT(L473,10000)-31))+MOD(QUOTIENT(L473,100),100)+MOD(L473,100)-1</f>
        <v>50</v>
      </c>
      <c r="N473" s="1">
        <f>INT(L473/100)+(100*INT((MOD(L473,100)-1)/12))+MOD(MOD(L473,100)-1,12)</f>
        <v>3502</v>
      </c>
      <c r="X473" s="48"/>
      <c r="Z473" s="28"/>
      <c r="AJ473" s="61"/>
      <c r="AT473" s="28"/>
      <c r="AU473" s="28"/>
      <c r="AV473" s="61"/>
      <c r="BE473" s="28"/>
      <c r="BF473" s="29"/>
      <c r="BG473" s="30"/>
      <c r="BH473" s="66"/>
      <c r="BI473" s="30"/>
      <c r="BJ473" s="31"/>
      <c r="BK473" s="28"/>
      <c r="BL473" s="28"/>
      <c r="BM473" s="28"/>
      <c r="BN473" s="28"/>
      <c r="BO473" s="28"/>
      <c r="BP473" s="28"/>
      <c r="BQ473" s="28"/>
      <c r="BR473" s="28"/>
      <c r="BS473" s="28"/>
      <c r="BT473" s="68"/>
      <c r="BU473" s="28"/>
      <c r="BV473" s="28"/>
      <c r="BW473" s="28"/>
      <c r="BX473" s="28"/>
      <c r="CF473" s="61"/>
      <c r="CS473" s="124"/>
      <c r="DE473" s="124"/>
    </row>
    <row r="474" spans="1:109" ht="14.25">
      <c r="A474" s="154" t="str">
        <f t="shared" si="26"/>
        <v>BRF03-Pedersen-09</v>
      </c>
      <c r="B474" s="148" t="s">
        <v>953</v>
      </c>
      <c r="C474" s="19" t="s">
        <v>2183</v>
      </c>
      <c r="D474" s="148" t="s">
        <v>322</v>
      </c>
      <c r="E474" s="149" t="s">
        <v>561</v>
      </c>
      <c r="F474" s="149"/>
      <c r="G474" s="150">
        <v>7000</v>
      </c>
      <c r="H474" s="149" t="s">
        <v>2152</v>
      </c>
      <c r="I474" s="151" t="s">
        <v>1105</v>
      </c>
      <c r="K474">
        <v>341001</v>
      </c>
      <c r="L474" s="212">
        <v>350401</v>
      </c>
      <c r="M474" s="210">
        <f>(12*(QUOTIENT(L474,10000)-31))+MOD(QUOTIENT(L474,100),100)+MOD(L474,100)-1</f>
        <v>52</v>
      </c>
      <c r="N474" s="1">
        <f>3100+(100*QUOTIENT(M474-1,12))+MOD(M474-1,12)+1</f>
        <v>3504</v>
      </c>
      <c r="X474" s="52"/>
      <c r="AJ474" s="52"/>
      <c r="AV474" s="52"/>
      <c r="BF474" s="29"/>
      <c r="BG474" s="264"/>
      <c r="BH474" s="56"/>
      <c r="BI474" s="264"/>
      <c r="BJ474" s="264"/>
      <c r="BK474" s="264"/>
      <c r="BL474" s="31"/>
      <c r="BT474" s="52"/>
      <c r="CF474" s="52"/>
      <c r="CS474" s="122"/>
      <c r="DE474" s="122"/>
    </row>
    <row r="475" spans="1:65" ht="15">
      <c r="A475" s="175" t="str">
        <f>H475&amp;"-"&amp;B475&amp;"-"&amp;I475</f>
        <v>RofP036-Hasseler-00</v>
      </c>
      <c r="B475" s="177" t="s">
        <v>478</v>
      </c>
      <c r="C475" s="177" t="s">
        <v>2185</v>
      </c>
      <c r="D475" s="177" t="s">
        <v>479</v>
      </c>
      <c r="E475" s="177" t="s">
        <v>1817</v>
      </c>
      <c r="F475" s="177"/>
      <c r="G475" s="176"/>
      <c r="H475" s="177" t="s">
        <v>1818</v>
      </c>
      <c r="I475" s="177" t="str">
        <f>TEXT(0,"00")</f>
        <v>00</v>
      </c>
      <c r="J475" s="176"/>
      <c r="K475" s="223">
        <v>341001</v>
      </c>
      <c r="L475" s="223">
        <v>350501</v>
      </c>
      <c r="M475" s="210">
        <f>(12*(QUOTIENT(L475,10000)-31))+MOD(QUOTIENT(L475,100),100)+MOD(L475,100)-1</f>
        <v>53</v>
      </c>
      <c r="N475" s="1">
        <f>3100+(100*QUOTIENT(M475-1,12))+MOD(M475-1,12)+1</f>
        <v>3505</v>
      </c>
      <c r="BF475" s="22"/>
      <c r="BG475" s="24"/>
      <c r="BH475" s="56"/>
      <c r="BI475" s="24"/>
      <c r="BJ475" s="24"/>
      <c r="BK475" s="24"/>
      <c r="BL475" s="24"/>
      <c r="BM475" s="23"/>
    </row>
    <row r="476" spans="1:84" ht="14.25">
      <c r="A476" s="1" t="str">
        <f>TRIM(H476)&amp;"-"&amp;B476&amp;"-"&amp;I476</f>
        <v>GG029-DeMarce-01</v>
      </c>
      <c r="B476" s="70" t="s">
        <v>718</v>
      </c>
      <c r="C476" s="70" t="s">
        <v>2085</v>
      </c>
      <c r="D476" s="70" t="s">
        <v>719</v>
      </c>
      <c r="E476" s="20" t="s">
        <v>440</v>
      </c>
      <c r="F476" s="20"/>
      <c r="G476" s="103">
        <v>9784</v>
      </c>
      <c r="H476" s="20" t="s">
        <v>123</v>
      </c>
      <c r="I476" s="40" t="s">
        <v>1097</v>
      </c>
      <c r="K476" s="127">
        <v>341001</v>
      </c>
      <c r="L476" s="215">
        <v>350601</v>
      </c>
      <c r="M476" s="210">
        <f>(12*(QUOTIENT(L476,10000)-31))+MOD(QUOTIENT(L476,100),100)+MOD(L476,100)-1</f>
        <v>54</v>
      </c>
      <c r="N476" s="1">
        <f>3100+(100*QUOTIENT(M476-1,12))+MOD(M476-1,12)+1</f>
        <v>3506</v>
      </c>
      <c r="U476" s="11"/>
      <c r="V476" s="11"/>
      <c r="W476" s="11"/>
      <c r="X476" s="51"/>
      <c r="Y476" s="11"/>
      <c r="Z476" s="11"/>
      <c r="AA476" s="11"/>
      <c r="BC476" s="11"/>
      <c r="BD476" s="11"/>
      <c r="BF476" s="22"/>
      <c r="BG476" s="24"/>
      <c r="BH476" s="56"/>
      <c r="BI476" s="24"/>
      <c r="BJ476" s="24"/>
      <c r="BK476" s="24"/>
      <c r="BL476" s="24"/>
      <c r="BM476" s="24"/>
      <c r="BN476" s="23"/>
      <c r="BQ476" s="70"/>
      <c r="BR476" s="11"/>
      <c r="BS476" s="11"/>
      <c r="BU476" s="11"/>
      <c r="BV476" s="11"/>
      <c r="BW476" s="11"/>
      <c r="BX476" s="11"/>
      <c r="BY476" s="11"/>
      <c r="BZ476" s="11"/>
      <c r="CA476" s="11"/>
      <c r="CB476" s="11"/>
      <c r="CC476" s="11"/>
      <c r="CD476" s="11"/>
      <c r="CE476" s="11"/>
      <c r="CF476" s="58"/>
    </row>
    <row r="477" spans="1:73" ht="15">
      <c r="A477" s="175" t="str">
        <f>H477&amp;"-"&amp;B477&amp;"-"&amp;I477</f>
        <v>RofP014-Carrico-00</v>
      </c>
      <c r="B477" s="177" t="s">
        <v>812</v>
      </c>
      <c r="C477" s="177" t="s">
        <v>2185</v>
      </c>
      <c r="D477" s="177" t="s">
        <v>813</v>
      </c>
      <c r="E477" s="177" t="s">
        <v>1764</v>
      </c>
      <c r="F477" s="177" t="s">
        <v>20</v>
      </c>
      <c r="G477" s="176"/>
      <c r="H477" s="177" t="s">
        <v>1765</v>
      </c>
      <c r="I477" s="177" t="str">
        <f>TEXT(0,"00")</f>
        <v>00</v>
      </c>
      <c r="J477" s="176"/>
      <c r="K477" s="223">
        <v>341001</v>
      </c>
      <c r="L477" s="223">
        <v>360101</v>
      </c>
      <c r="M477" s="210">
        <f>(12*(QUOTIENT(L477,10000)-31))+MOD(QUOTIENT(L477,100),100)+MOD(L477,100)-1</f>
        <v>61</v>
      </c>
      <c r="N477" s="1">
        <f>3100+(100*QUOTIENT(M477-1,12))+MOD(M477-1,12)+1</f>
        <v>3601</v>
      </c>
      <c r="BF477" s="22"/>
      <c r="BG477" s="24"/>
      <c r="BH477" s="56"/>
      <c r="BI477" s="24"/>
      <c r="BJ477" s="24"/>
      <c r="BK477" s="24"/>
      <c r="BL477" s="24"/>
      <c r="BM477" s="24"/>
      <c r="BN477" s="24"/>
      <c r="BO477" s="24"/>
      <c r="BP477" s="24"/>
      <c r="BQ477" s="24"/>
      <c r="BR477" s="24"/>
      <c r="BS477" s="24"/>
      <c r="BT477" s="56"/>
      <c r="BU477" s="23"/>
    </row>
    <row r="478" spans="1:81" ht="15">
      <c r="A478" s="175" t="str">
        <f>H478&amp;"-"&amp;B478&amp;"-"&amp;I478</f>
        <v>RofP040-DeMarce-00</v>
      </c>
      <c r="B478" s="177" t="s">
        <v>718</v>
      </c>
      <c r="C478" s="177" t="s">
        <v>2185</v>
      </c>
      <c r="D478" s="177" t="s">
        <v>719</v>
      </c>
      <c r="E478" s="177" t="s">
        <v>1823</v>
      </c>
      <c r="F478" s="177"/>
      <c r="G478" s="176"/>
      <c r="H478" s="177" t="s">
        <v>1824</v>
      </c>
      <c r="I478" s="177" t="str">
        <f>TEXT(0,"00")</f>
        <v>00</v>
      </c>
      <c r="J478" s="176"/>
      <c r="K478" s="223">
        <v>341001</v>
      </c>
      <c r="L478" s="223">
        <v>360901</v>
      </c>
      <c r="M478" s="210">
        <f>(12*(QUOTIENT(L478,10000)-31))+MOD(QUOTIENT(L478,100),100)+MOD(L478,100)-1</f>
        <v>69</v>
      </c>
      <c r="N478" s="1">
        <f>3100+(100*QUOTIENT(M478-1,12))+MOD(M478-1,12)+1</f>
        <v>3609</v>
      </c>
      <c r="AV478" s="1"/>
      <c r="BF478" s="22"/>
      <c r="BG478" s="24"/>
      <c r="BH478" s="56"/>
      <c r="BI478" s="24"/>
      <c r="BJ478" s="24"/>
      <c r="BK478" s="24"/>
      <c r="BL478" s="24"/>
      <c r="BM478" s="24"/>
      <c r="BN478" s="24"/>
      <c r="BO478" s="24"/>
      <c r="BP478" s="24"/>
      <c r="BQ478" s="24"/>
      <c r="BR478" s="24"/>
      <c r="BS478" s="24"/>
      <c r="BT478" s="56"/>
      <c r="BU478" s="24"/>
      <c r="BV478" s="24"/>
      <c r="BW478" s="24"/>
      <c r="BX478" s="24"/>
      <c r="BY478" s="24"/>
      <c r="BZ478" s="24"/>
      <c r="CA478" s="24"/>
      <c r="CB478" s="24"/>
      <c r="CC478" s="23"/>
    </row>
    <row r="479" spans="1:60" ht="14.25">
      <c r="A479" s="1" t="str">
        <f aca="true" t="shared" si="27" ref="A479:A487">TRIM(H479)&amp;"-"&amp;B479&amp;"-"&amp;I479</f>
        <v>GG007-Sonnenleiter-05</v>
      </c>
      <c r="B479" s="1" t="s">
        <v>920</v>
      </c>
      <c r="C479" s="19" t="s">
        <v>2085</v>
      </c>
      <c r="D479" s="1" t="s">
        <v>921</v>
      </c>
      <c r="E479" s="20" t="s">
        <v>1015</v>
      </c>
      <c r="F479" s="20"/>
      <c r="G479" s="103">
        <v>4354</v>
      </c>
      <c r="H479" s="2" t="s">
        <v>102</v>
      </c>
      <c r="I479" s="40" t="s">
        <v>1101</v>
      </c>
      <c r="K479" s="127">
        <v>341003</v>
      </c>
      <c r="L479" s="210">
        <v>341203</v>
      </c>
      <c r="M479" s="210">
        <f>(12*(QUOTIENT(L479,10000)-31))+MOD(QUOTIENT(L479,100),100)+MOD(L479,100)-1</f>
        <v>50</v>
      </c>
      <c r="N479" s="1">
        <f>3100+(100*QUOTIENT(M479-1,12))+MOD(M479-1,12)+1</f>
        <v>3502</v>
      </c>
      <c r="BF479" s="78"/>
      <c r="BG479" s="78"/>
      <c r="BH479" s="77"/>
    </row>
    <row r="480" spans="1:71" ht="14.25">
      <c r="A480" s="1" t="str">
        <f t="shared" si="27"/>
        <v>GG016-Sakalucks-05</v>
      </c>
      <c r="B480" s="19" t="s">
        <v>149</v>
      </c>
      <c r="C480" s="19" t="s">
        <v>2085</v>
      </c>
      <c r="D480" s="19" t="s">
        <v>93</v>
      </c>
      <c r="E480" s="20" t="s">
        <v>144</v>
      </c>
      <c r="F480" s="20"/>
      <c r="G480" s="103">
        <v>12970</v>
      </c>
      <c r="H480" s="20" t="s">
        <v>110</v>
      </c>
      <c r="I480" s="40" t="s">
        <v>1101</v>
      </c>
      <c r="J480" s="20" t="s">
        <v>1536</v>
      </c>
      <c r="K480" s="127">
        <v>341101</v>
      </c>
      <c r="L480" s="210">
        <v>341101</v>
      </c>
      <c r="M480" s="210">
        <f>(12*(QUOTIENT(L480,10000)-31))+MOD(QUOTIENT(L480,100),100)+MOD(L480,100)-1</f>
        <v>47</v>
      </c>
      <c r="N480" s="1">
        <f>INT(L480/100)+(100*INT((MOD(L480,100)-1)/12))+MOD(MOD(L480,100)-1,12)</f>
        <v>3411</v>
      </c>
      <c r="U480" s="11"/>
      <c r="V480" s="11"/>
      <c r="W480" s="11"/>
      <c r="X480" s="51"/>
      <c r="Y480" s="11"/>
      <c r="Z480" s="11"/>
      <c r="AA480" s="11"/>
      <c r="BC480" s="11"/>
      <c r="BD480" s="11"/>
      <c r="BG480" s="43"/>
      <c r="BQ480" s="70"/>
      <c r="BR480" s="11"/>
      <c r="BS480" s="11"/>
    </row>
    <row r="481" spans="1:84" ht="14.25">
      <c r="A481" s="11" t="str">
        <f t="shared" si="27"/>
        <v>GG026-DeMarce-07</v>
      </c>
      <c r="B481" s="70" t="s">
        <v>718</v>
      </c>
      <c r="C481" s="70" t="s">
        <v>2085</v>
      </c>
      <c r="D481" s="70" t="s">
        <v>719</v>
      </c>
      <c r="E481" s="20" t="s">
        <v>367</v>
      </c>
      <c r="F481" s="20"/>
      <c r="G481" s="103">
        <v>714</v>
      </c>
      <c r="H481" s="20" t="s">
        <v>120</v>
      </c>
      <c r="I481" s="40" t="s">
        <v>1103</v>
      </c>
      <c r="K481" s="127">
        <v>341101</v>
      </c>
      <c r="L481" s="215">
        <v>341101</v>
      </c>
      <c r="M481" s="210">
        <f>(12*(QUOTIENT(L481,10000)-31))+MOD(QUOTIENT(L481,100),100)+MOD(L481,100)-1</f>
        <v>47</v>
      </c>
      <c r="N481" s="1">
        <f>3100+(100*QUOTIENT(M481-1,12))+MOD(M481-1,12)+1</f>
        <v>3411</v>
      </c>
      <c r="U481" s="11"/>
      <c r="V481" s="11"/>
      <c r="W481" s="11"/>
      <c r="X481" s="51"/>
      <c r="Y481" s="11"/>
      <c r="Z481" s="11"/>
      <c r="AA481" s="11"/>
      <c r="BC481" s="11"/>
      <c r="BD481" s="11"/>
      <c r="BG481" s="43"/>
      <c r="BQ481" s="70"/>
      <c r="BR481" s="11"/>
      <c r="BS481" s="11"/>
      <c r="BU481" s="11"/>
      <c r="BV481" s="11"/>
      <c r="BW481" s="11"/>
      <c r="BX481" s="11"/>
      <c r="BY481" s="11"/>
      <c r="BZ481" s="11"/>
      <c r="CA481" s="11"/>
      <c r="CB481" s="11"/>
      <c r="CC481" s="11"/>
      <c r="CD481" s="11"/>
      <c r="CE481" s="11"/>
      <c r="CF481" s="58"/>
    </row>
    <row r="482" spans="1:84" ht="14.25">
      <c r="A482" s="11" t="str">
        <f t="shared" si="27"/>
        <v>GG030-Roesch-03</v>
      </c>
      <c r="B482" s="70" t="s">
        <v>176</v>
      </c>
      <c r="C482" s="70" t="s">
        <v>2085</v>
      </c>
      <c r="D482" s="70" t="s">
        <v>177</v>
      </c>
      <c r="E482" s="20" t="s">
        <v>455</v>
      </c>
      <c r="F482" s="20"/>
      <c r="G482" s="103">
        <v>2865</v>
      </c>
      <c r="H482" s="20" t="s">
        <v>124</v>
      </c>
      <c r="I482" s="40" t="s">
        <v>1099</v>
      </c>
      <c r="J482" s="20" t="s">
        <v>1537</v>
      </c>
      <c r="K482" s="127">
        <v>341101</v>
      </c>
      <c r="L482" s="215">
        <v>341101</v>
      </c>
      <c r="M482" s="210">
        <f>(12*(QUOTIENT(L482,10000)-31))+MOD(QUOTIENT(L482,100),100)+MOD(L482,100)-1</f>
        <v>47</v>
      </c>
      <c r="N482" s="1">
        <f>3100+(100*QUOTIENT(M482-1,12))+MOD(M482-1,12)+1</f>
        <v>3411</v>
      </c>
      <c r="U482" s="11"/>
      <c r="V482" s="11"/>
      <c r="W482" s="11"/>
      <c r="X482" s="51"/>
      <c r="Y482" s="11"/>
      <c r="Z482" s="11"/>
      <c r="AA482" s="11"/>
      <c r="BC482" s="11"/>
      <c r="BD482" s="11"/>
      <c r="BG482" s="266"/>
      <c r="BQ482" s="70"/>
      <c r="BR482" s="11"/>
      <c r="BS482" s="11"/>
      <c r="BU482" s="11"/>
      <c r="BV482" s="11"/>
      <c r="BW482" s="11"/>
      <c r="BX482" s="11"/>
      <c r="BY482" s="11"/>
      <c r="BZ482" s="11"/>
      <c r="CA482" s="11"/>
      <c r="CB482" s="11"/>
      <c r="CC482" s="11"/>
      <c r="CD482" s="11"/>
      <c r="CE482" s="11"/>
      <c r="CF482" s="58"/>
    </row>
    <row r="483" spans="1:109" ht="14.25">
      <c r="A483" s="162" t="str">
        <f t="shared" si="27"/>
        <v>GG040-Hasseler-03</v>
      </c>
      <c r="B483" s="168" t="s">
        <v>478</v>
      </c>
      <c r="C483" s="146" t="s">
        <v>2085</v>
      </c>
      <c r="D483" s="162" t="s">
        <v>479</v>
      </c>
      <c r="E483" s="163" t="s">
        <v>1996</v>
      </c>
      <c r="F483" s="163"/>
      <c r="G483" s="150">
        <v>14079</v>
      </c>
      <c r="H483" s="163" t="s">
        <v>134</v>
      </c>
      <c r="I483" s="169" t="s">
        <v>1099</v>
      </c>
      <c r="K483">
        <v>341101</v>
      </c>
      <c r="L483" s="212">
        <v>341101</v>
      </c>
      <c r="M483" s="210">
        <f>(12*(QUOTIENT(L483,10000)-31))+MOD(QUOTIENT(L483,100),100)+MOD(L483,100)-1</f>
        <v>47</v>
      </c>
      <c r="N483" s="1">
        <f>3100+(100*QUOTIENT(M483-1,12))+MOD(M483-1,12)+1</f>
        <v>3411</v>
      </c>
      <c r="X483" s="52"/>
      <c r="AJ483" s="52"/>
      <c r="AV483" s="52"/>
      <c r="BG483" s="43"/>
      <c r="BT483" s="52"/>
      <c r="CF483" s="52"/>
      <c r="CS483" s="122"/>
      <c r="DE483" s="122"/>
    </row>
    <row r="484" spans="1:59" ht="15">
      <c r="A484" s="175" t="str">
        <f t="shared" si="27"/>
        <v>GG056-Noxon-03</v>
      </c>
      <c r="B484" s="175" t="s">
        <v>1232</v>
      </c>
      <c r="C484" s="175" t="s">
        <v>2085</v>
      </c>
      <c r="D484" s="175" t="s">
        <v>1233</v>
      </c>
      <c r="E484" s="177" t="s">
        <v>1234</v>
      </c>
      <c r="F484" s="175"/>
      <c r="G484" s="175">
        <v>1434</v>
      </c>
      <c r="H484" s="175" t="s">
        <v>1228</v>
      </c>
      <c r="I484" s="179" t="s">
        <v>1099</v>
      </c>
      <c r="J484" s="176"/>
      <c r="K484" s="224">
        <v>341101</v>
      </c>
      <c r="L484" s="224">
        <v>341101</v>
      </c>
      <c r="M484" s="210">
        <f>(12*(QUOTIENT(L484,10000)-31))+MOD(QUOTIENT(L484,100),100)+MOD(L484,100)-1</f>
        <v>47</v>
      </c>
      <c r="N484" s="1">
        <f>3100+(100*QUOTIENT(M484-1,12))+MOD(M484-1,12)+1</f>
        <v>3411</v>
      </c>
      <c r="O484" s="179"/>
      <c r="BG484" s="43"/>
    </row>
    <row r="485" spans="1:60" ht="15">
      <c r="A485" s="175" t="str">
        <f t="shared" si="27"/>
        <v>GG061-Hooper-02</v>
      </c>
      <c r="B485" s="175" t="s">
        <v>1293</v>
      </c>
      <c r="C485" s="175" t="s">
        <v>2085</v>
      </c>
      <c r="D485" s="175" t="s">
        <v>1294</v>
      </c>
      <c r="E485" s="177" t="s">
        <v>1295</v>
      </c>
      <c r="F485" s="175"/>
      <c r="G485" s="175">
        <v>733</v>
      </c>
      <c r="H485" s="175" t="s">
        <v>1292</v>
      </c>
      <c r="I485" s="179" t="s">
        <v>1098</v>
      </c>
      <c r="J485" s="176"/>
      <c r="K485" s="224">
        <v>341101</v>
      </c>
      <c r="L485" s="224">
        <v>341101</v>
      </c>
      <c r="M485" s="210">
        <f>(12*(QUOTIENT(L485,10000)-31))+MOD(QUOTIENT(L485,100),100)+MOD(L485,100)-1</f>
        <v>47</v>
      </c>
      <c r="N485" s="1">
        <f>3100+(100*QUOTIENT(M485-1,12))+MOD(M485-1,12)+1</f>
        <v>3411</v>
      </c>
      <c r="O485" s="176"/>
      <c r="BG485" s="43"/>
      <c r="BH485" s="58"/>
    </row>
    <row r="486" spans="1:71" ht="14.25">
      <c r="A486" s="35" t="str">
        <f t="shared" si="27"/>
        <v>GG004P-Flint-00</v>
      </c>
      <c r="B486" s="19" t="s">
        <v>679</v>
      </c>
      <c r="C486" s="19" t="s">
        <v>2085</v>
      </c>
      <c r="D486" s="19" t="s">
        <v>680</v>
      </c>
      <c r="E486" s="20" t="s">
        <v>151</v>
      </c>
      <c r="F486" s="20"/>
      <c r="G486" s="103">
        <v>7250</v>
      </c>
      <c r="H486" s="20" t="s">
        <v>1864</v>
      </c>
      <c r="I486" s="40" t="s">
        <v>1875</v>
      </c>
      <c r="J486" s="20" t="s">
        <v>2191</v>
      </c>
      <c r="K486" s="127">
        <v>341101</v>
      </c>
      <c r="L486" s="210">
        <v>341102</v>
      </c>
      <c r="M486" s="210">
        <f>(12*(QUOTIENT(L486,10000)-31))+MOD(QUOTIENT(L486,100),100)+MOD(L486,100)-1</f>
        <v>48</v>
      </c>
      <c r="N486" s="1">
        <f>INT(L486/100)+(100*INT((MOD(L486,100)-1)/12))+MOD(MOD(L486,100)-1,12)</f>
        <v>3412</v>
      </c>
      <c r="BG486" s="43"/>
      <c r="BH486" s="98"/>
      <c r="BQ486" s="70"/>
      <c r="BR486" s="11"/>
      <c r="BS486" s="11"/>
    </row>
    <row r="487" spans="1:60" ht="15">
      <c r="A487" s="175" t="str">
        <f t="shared" si="27"/>
        <v>GG050-Prem-05</v>
      </c>
      <c r="B487" s="175" t="s">
        <v>2000</v>
      </c>
      <c r="C487" s="175" t="s">
        <v>2085</v>
      </c>
      <c r="D487" s="175" t="s">
        <v>2001</v>
      </c>
      <c r="E487" s="177" t="s">
        <v>1156</v>
      </c>
      <c r="F487" s="175"/>
      <c r="G487" s="175">
        <v>9188</v>
      </c>
      <c r="H487" s="175" t="s">
        <v>1150</v>
      </c>
      <c r="I487" s="175" t="s">
        <v>1101</v>
      </c>
      <c r="J487" s="178"/>
      <c r="K487" s="224">
        <v>341101</v>
      </c>
      <c r="L487" s="224">
        <v>341201</v>
      </c>
      <c r="M487" s="210">
        <f>(12*(QUOTIENT(L487,10000)-31))+MOD(QUOTIENT(L487,100),100)+MOD(L487,100)-1</f>
        <v>48</v>
      </c>
      <c r="N487" s="1">
        <f>3100+(100*QUOTIENT(M487-1,12))+MOD(M487-1,12)+1</f>
        <v>3412</v>
      </c>
      <c r="O487" s="176"/>
      <c r="BG487" s="22"/>
      <c r="BH487" s="91"/>
    </row>
    <row r="488" spans="1:60" ht="15">
      <c r="A488" s="175" t="str">
        <f>H488&amp;"-"&amp;B488&amp;"-"&amp;I488</f>
        <v>RofP037 (1632XMAS)-Cooper-16</v>
      </c>
      <c r="B488" s="177" t="s">
        <v>893</v>
      </c>
      <c r="C488" s="177" t="s">
        <v>2184</v>
      </c>
      <c r="D488" s="183" t="s">
        <v>1455</v>
      </c>
      <c r="E488" s="183" t="s">
        <v>1846</v>
      </c>
      <c r="F488" s="183"/>
      <c r="G488" s="176"/>
      <c r="H488" s="177" t="s">
        <v>1827</v>
      </c>
      <c r="I488" s="175" t="s">
        <v>1112</v>
      </c>
      <c r="J488" s="176"/>
      <c r="K488" s="223">
        <v>341101</v>
      </c>
      <c r="L488" s="223">
        <v>341201</v>
      </c>
      <c r="M488" s="210">
        <f>(12*(QUOTIENT(L488,10000)-31))+MOD(QUOTIENT(L488,100),100)+MOD(L488,100)-1</f>
        <v>48</v>
      </c>
      <c r="N488" s="1">
        <f>3100+(100*QUOTIENT(M488-1,12))+MOD(M488-1,12)+1</f>
        <v>3412</v>
      </c>
      <c r="BG488" s="22"/>
      <c r="BH488" s="91"/>
    </row>
    <row r="489" spans="1:91" ht="14.25">
      <c r="A489" s="1" t="str">
        <f aca="true" t="shared" si="28" ref="A489:A509">TRIM(H489)&amp;"-"&amp;B489&amp;"-"&amp;I489</f>
        <v>GG020-Carrico-08</v>
      </c>
      <c r="B489" s="19" t="s">
        <v>812</v>
      </c>
      <c r="C489" s="19" t="s">
        <v>2085</v>
      </c>
      <c r="D489" s="19" t="s">
        <v>813</v>
      </c>
      <c r="E489" s="20" t="s">
        <v>270</v>
      </c>
      <c r="F489" s="20"/>
      <c r="G489" s="103">
        <v>13177</v>
      </c>
      <c r="H489" s="20" t="s">
        <v>114</v>
      </c>
      <c r="I489" s="40" t="s">
        <v>1104</v>
      </c>
      <c r="J489" s="20" t="s">
        <v>1535</v>
      </c>
      <c r="K489" s="127">
        <v>341101</v>
      </c>
      <c r="L489" s="210">
        <v>350101</v>
      </c>
      <c r="M489" s="210">
        <f>(12*(QUOTIENT(L489,10000)-31))+MOD(QUOTIENT(L489,100),100)+MOD(L489,100)-1</f>
        <v>49</v>
      </c>
      <c r="N489" s="1">
        <f>INT(L489/100)+(100*INT((MOD(L489,100)-1)/12))+MOD(MOD(L489,100)-1,12)</f>
        <v>3501</v>
      </c>
      <c r="U489" s="11"/>
      <c r="V489" s="11"/>
      <c r="W489" s="11"/>
      <c r="X489" s="51"/>
      <c r="Y489" s="11"/>
      <c r="Z489" s="11"/>
      <c r="AA489" s="11"/>
      <c r="BC489" s="11"/>
      <c r="BD489" s="11"/>
      <c r="BG489" s="22"/>
      <c r="BH489" s="56"/>
      <c r="BI489" s="23"/>
      <c r="BQ489" s="70"/>
      <c r="BR489" s="11"/>
      <c r="BS489" s="11"/>
      <c r="BT489" s="58"/>
      <c r="BU489" s="11"/>
      <c r="BV489" s="11"/>
      <c r="BW489" s="11"/>
      <c r="BX489" s="11"/>
      <c r="BY489" s="11"/>
      <c r="BZ489" s="11"/>
      <c r="CA489" s="11"/>
      <c r="CB489" s="11"/>
      <c r="CC489" s="11"/>
      <c r="CD489" s="11"/>
      <c r="CE489" s="11"/>
      <c r="CF489" s="58"/>
      <c r="CG489" s="11"/>
      <c r="CH489" s="11"/>
      <c r="CI489" s="11"/>
      <c r="CJ489" s="11"/>
      <c r="CK489" s="11"/>
      <c r="CL489" s="11"/>
      <c r="CM489" s="11"/>
    </row>
    <row r="490" spans="1:61" ht="15">
      <c r="A490" s="175" t="str">
        <f t="shared" si="28"/>
        <v>GG064-Boyes-03</v>
      </c>
      <c r="B490" s="175" t="s">
        <v>759</v>
      </c>
      <c r="C490" s="175" t="s">
        <v>2085</v>
      </c>
      <c r="D490" s="175" t="s">
        <v>1343</v>
      </c>
      <c r="E490" s="177" t="s">
        <v>1344</v>
      </c>
      <c r="F490" s="175"/>
      <c r="G490" s="175">
        <v>11179</v>
      </c>
      <c r="H490" s="175" t="s">
        <v>1340</v>
      </c>
      <c r="I490" s="175" t="s">
        <v>1099</v>
      </c>
      <c r="J490" s="176"/>
      <c r="K490" s="224">
        <v>341101</v>
      </c>
      <c r="L490" s="224">
        <v>350101</v>
      </c>
      <c r="M490" s="210">
        <f>(12*(QUOTIENT(L490,10000)-31))+MOD(QUOTIENT(L490,100),100)+MOD(L490,100)-1</f>
        <v>49</v>
      </c>
      <c r="N490" s="1">
        <f>3100+(100*QUOTIENT(M490-1,12))+MOD(M490-1,12)+1</f>
        <v>3501</v>
      </c>
      <c r="O490" s="176"/>
      <c r="BG490" s="22"/>
      <c r="BH490" s="56"/>
      <c r="BI490" s="23"/>
    </row>
    <row r="491" spans="1:61" ht="15">
      <c r="A491" s="175" t="str">
        <f t="shared" si="28"/>
        <v>GG070-Lorrance-03</v>
      </c>
      <c r="B491" s="175" t="s">
        <v>1241</v>
      </c>
      <c r="C491" s="175" t="s">
        <v>2085</v>
      </c>
      <c r="D491" s="175" t="s">
        <v>1242</v>
      </c>
      <c r="E491" s="177" t="s">
        <v>1408</v>
      </c>
      <c r="F491" s="175"/>
      <c r="G491" s="175">
        <v>7059</v>
      </c>
      <c r="H491" s="175" t="s">
        <v>1406</v>
      </c>
      <c r="I491" s="175" t="s">
        <v>1099</v>
      </c>
      <c r="J491" s="176"/>
      <c r="K491" s="224">
        <v>341101</v>
      </c>
      <c r="L491" s="224">
        <v>350101</v>
      </c>
      <c r="M491" s="210">
        <f>(12*(QUOTIENT(L491,10000)-31))+MOD(QUOTIENT(L491,100),100)+MOD(L491,100)-1</f>
        <v>49</v>
      </c>
      <c r="N491" s="1">
        <f>3100+(100*QUOTIENT(M491-1,12))+MOD(M491-1,12)+1</f>
        <v>3501</v>
      </c>
      <c r="O491" s="176"/>
      <c r="BG491" s="22"/>
      <c r="BH491" s="56"/>
      <c r="BI491" s="23"/>
    </row>
    <row r="492" spans="1:61" ht="15">
      <c r="A492" s="175" t="str">
        <f t="shared" si="28"/>
        <v>GG071-Carrico-05</v>
      </c>
      <c r="B492" s="175" t="s">
        <v>812</v>
      </c>
      <c r="C492" s="175" t="s">
        <v>2085</v>
      </c>
      <c r="D492" s="175" t="s">
        <v>813</v>
      </c>
      <c r="E492" s="177" t="s">
        <v>1421</v>
      </c>
      <c r="F492" s="175"/>
      <c r="G492" s="175">
        <v>4789</v>
      </c>
      <c r="H492" s="175" t="s">
        <v>1413</v>
      </c>
      <c r="I492" s="175" t="s">
        <v>1101</v>
      </c>
      <c r="J492" s="176"/>
      <c r="K492" s="224">
        <v>341101</v>
      </c>
      <c r="L492" s="224">
        <v>350101</v>
      </c>
      <c r="M492" s="210">
        <f>(12*(QUOTIENT(L492,10000)-31))+MOD(QUOTIENT(L492,100),100)+MOD(L492,100)-1</f>
        <v>49</v>
      </c>
      <c r="N492" s="1">
        <f>3100+(100*QUOTIENT(M492-1,12))+MOD(M492-1,12)+1</f>
        <v>3501</v>
      </c>
      <c r="O492" s="176"/>
      <c r="BG492" s="22"/>
      <c r="BH492" s="56"/>
      <c r="BI492" s="23"/>
    </row>
    <row r="493" spans="1:109" ht="14.25">
      <c r="A493" s="154" t="str">
        <f t="shared" si="28"/>
        <v>BRF03-DeMarce-18</v>
      </c>
      <c r="B493" s="148" t="s">
        <v>718</v>
      </c>
      <c r="C493" s="19" t="s">
        <v>2183</v>
      </c>
      <c r="D493" s="148" t="s">
        <v>719</v>
      </c>
      <c r="E493" s="149" t="s">
        <v>573</v>
      </c>
      <c r="F493" s="149"/>
      <c r="G493" s="150">
        <v>9100</v>
      </c>
      <c r="H493" s="149" t="s">
        <v>2152</v>
      </c>
      <c r="I493" s="151" t="s">
        <v>1114</v>
      </c>
      <c r="K493">
        <v>341101</v>
      </c>
      <c r="L493" s="212">
        <v>350301</v>
      </c>
      <c r="M493" s="210">
        <f>(12*(QUOTIENT(L493,10000)-31))+MOD(QUOTIENT(L493,100),100)+MOD(L493,100)-1</f>
        <v>51</v>
      </c>
      <c r="N493" s="1">
        <f>3100+(100*QUOTIENT(M493-1,12))+MOD(M493-1,12)+1</f>
        <v>3503</v>
      </c>
      <c r="O493" s="153" t="s">
        <v>577</v>
      </c>
      <c r="X493" s="52"/>
      <c r="AJ493" s="52"/>
      <c r="AV493" s="52"/>
      <c r="BG493" s="22"/>
      <c r="BH493" s="56"/>
      <c r="BI493" s="24"/>
      <c r="BJ493" s="24"/>
      <c r="BK493" s="24"/>
      <c r="BL493" s="23"/>
      <c r="BT493" s="52"/>
      <c r="BW493" s="1"/>
      <c r="CF493" s="52"/>
      <c r="CS493" s="122"/>
      <c r="DE493" s="122"/>
    </row>
    <row r="494" spans="1:109" ht="15">
      <c r="A494" s="1" t="str">
        <f t="shared" si="28"/>
        <v>GG022-Howard-02</v>
      </c>
      <c r="B494" s="19" t="s">
        <v>898</v>
      </c>
      <c r="C494" s="19" t="s">
        <v>2085</v>
      </c>
      <c r="D494" s="19" t="s">
        <v>899</v>
      </c>
      <c r="E494" s="20" t="s">
        <v>294</v>
      </c>
      <c r="F494" s="20"/>
      <c r="G494" s="103">
        <v>4640</v>
      </c>
      <c r="H494" s="20" t="s">
        <v>116</v>
      </c>
      <c r="I494" s="40" t="s">
        <v>1098</v>
      </c>
      <c r="J494" s="20" t="s">
        <v>1537</v>
      </c>
      <c r="K494" s="128">
        <v>341101</v>
      </c>
      <c r="L494" s="211">
        <v>351101</v>
      </c>
      <c r="M494" s="210">
        <f>(12*(QUOTIENT(L494,10000)-31))+MOD(QUOTIENT(L494,100),100)+MOD(L494,100)-1</f>
        <v>59</v>
      </c>
      <c r="N494" s="1">
        <f>INT(L494/100)+(100*INT((MOD(L494,100)-1)/12))+MOD(MOD(L494,100)-1,12)</f>
        <v>3511</v>
      </c>
      <c r="U494" s="11"/>
      <c r="V494" s="11"/>
      <c r="W494" s="11"/>
      <c r="X494" s="51"/>
      <c r="Y494" s="11"/>
      <c r="Z494" s="11"/>
      <c r="AA494" s="11"/>
      <c r="BC494" s="11"/>
      <c r="BD494" s="11"/>
      <c r="BG494" s="22"/>
      <c r="BH494" s="56"/>
      <c r="BI494" s="24"/>
      <c r="BJ494" s="24"/>
      <c r="BK494" s="24"/>
      <c r="BL494" s="24"/>
      <c r="BM494" s="24"/>
      <c r="BN494" s="24"/>
      <c r="BO494" s="24"/>
      <c r="BP494" s="24"/>
      <c r="BQ494" s="119"/>
      <c r="BR494" s="24"/>
      <c r="BS494" s="23"/>
      <c r="BU494" s="11"/>
      <c r="BV494" s="11"/>
      <c r="BW494" s="11"/>
      <c r="BX494" s="11"/>
      <c r="BY494" s="11"/>
      <c r="BZ494" s="11"/>
      <c r="CA494" s="11"/>
      <c r="CB494" s="11"/>
      <c r="CC494" s="11"/>
      <c r="CD494" s="11"/>
      <c r="CE494" s="11"/>
      <c r="CF494" s="58"/>
      <c r="DE494"/>
    </row>
    <row r="495" spans="1:73" ht="15">
      <c r="A495" s="175" t="str">
        <f t="shared" si="28"/>
        <v>GG054-Prem-05</v>
      </c>
      <c r="B495" s="175" t="s">
        <v>2000</v>
      </c>
      <c r="C495" s="175" t="s">
        <v>2085</v>
      </c>
      <c r="D495" s="175" t="s">
        <v>2001</v>
      </c>
      <c r="E495" s="177" t="s">
        <v>1196</v>
      </c>
      <c r="F495" s="175"/>
      <c r="G495" s="175">
        <v>11044</v>
      </c>
      <c r="H495" s="175" t="s">
        <v>1190</v>
      </c>
      <c r="I495" s="179" t="s">
        <v>1101</v>
      </c>
      <c r="J495" s="178"/>
      <c r="K495" s="224">
        <v>341101</v>
      </c>
      <c r="L495" s="224">
        <v>360101</v>
      </c>
      <c r="M495" s="210">
        <f>(12*(QUOTIENT(L495,10000)-31))+MOD(QUOTIENT(L495,100),100)+MOD(L495,100)-1</f>
        <v>61</v>
      </c>
      <c r="N495" s="1">
        <f>3100+(100*QUOTIENT(M495-1,12))+MOD(M495-1,12)+1</f>
        <v>3601</v>
      </c>
      <c r="O495" s="176"/>
      <c r="BG495" s="22"/>
      <c r="BH495" s="56"/>
      <c r="BI495" s="24"/>
      <c r="BJ495" s="24"/>
      <c r="BK495" s="24"/>
      <c r="BL495" s="24"/>
      <c r="BM495" s="24"/>
      <c r="BN495" s="24"/>
      <c r="BO495" s="24"/>
      <c r="BP495" s="24"/>
      <c r="BQ495" s="24"/>
      <c r="BR495" s="24"/>
      <c r="BS495" s="24"/>
      <c r="BT495" s="56"/>
      <c r="BU495" s="23"/>
    </row>
    <row r="496" spans="1:109" ht="14.25">
      <c r="A496" s="148" t="str">
        <f t="shared" si="28"/>
        <v>GG037-Howard-03</v>
      </c>
      <c r="B496" s="148" t="s">
        <v>898</v>
      </c>
      <c r="C496" s="139" t="s">
        <v>2085</v>
      </c>
      <c r="D496" s="148" t="s">
        <v>247</v>
      </c>
      <c r="E496" s="149" t="s">
        <v>536</v>
      </c>
      <c r="F496" s="149"/>
      <c r="G496" s="150">
        <v>7166</v>
      </c>
      <c r="H496" s="149" t="s">
        <v>131</v>
      </c>
      <c r="I496" s="151" t="s">
        <v>1099</v>
      </c>
      <c r="K496">
        <v>341101</v>
      </c>
      <c r="L496" s="212">
        <v>360201</v>
      </c>
      <c r="M496" s="210">
        <f>(12*(QUOTIENT(L496,10000)-31))+MOD(QUOTIENT(L496,100),100)+MOD(L496,100)-1</f>
        <v>62</v>
      </c>
      <c r="N496" s="1">
        <f>3100+(100*QUOTIENT(M496-1,12))+MOD(M496-1,12)+1</f>
        <v>3602</v>
      </c>
      <c r="X496" s="52"/>
      <c r="AJ496" s="52"/>
      <c r="AV496" s="52"/>
      <c r="BG496" s="22"/>
      <c r="BH496" s="56"/>
      <c r="BI496" s="264"/>
      <c r="BJ496" s="264"/>
      <c r="BK496" s="264"/>
      <c r="BL496" s="264"/>
      <c r="BM496" s="264"/>
      <c r="BN496" s="264"/>
      <c r="BO496" s="264"/>
      <c r="BP496" s="264"/>
      <c r="BQ496" s="264"/>
      <c r="BR496" s="264"/>
      <c r="BS496" s="264"/>
      <c r="BT496" s="56"/>
      <c r="BU496" s="264"/>
      <c r="BV496" s="23"/>
      <c r="CF496" s="52"/>
      <c r="CS496" s="122"/>
      <c r="DE496" s="122"/>
    </row>
    <row r="497" spans="1:71" ht="14.25">
      <c r="A497" s="1" t="str">
        <f t="shared" si="28"/>
        <v>GG013-Flint-01</v>
      </c>
      <c r="B497" s="19" t="s">
        <v>679</v>
      </c>
      <c r="C497" s="19" t="s">
        <v>2085</v>
      </c>
      <c r="D497" s="19" t="s">
        <v>680</v>
      </c>
      <c r="E497" s="20" t="s">
        <v>2106</v>
      </c>
      <c r="F497" s="20"/>
      <c r="G497" s="103">
        <v>3442</v>
      </c>
      <c r="H497" s="20" t="s">
        <v>107</v>
      </c>
      <c r="I497" s="40" t="s">
        <v>1097</v>
      </c>
      <c r="K497" s="129">
        <v>341102</v>
      </c>
      <c r="L497" s="217">
        <v>341102</v>
      </c>
      <c r="M497" s="210">
        <f>(12*(QUOTIENT(L497,10000)-31))+MOD(QUOTIENT(L497,100),100)+MOD(L497,100)-1</f>
        <v>48</v>
      </c>
      <c r="N497" s="1">
        <f aca="true" t="shared" si="29" ref="N497:N503">INT(L497/100)+(100*INT((MOD(L497,100)-1)/12))+MOD(MOD(L497,100)-1,12)</f>
        <v>3412</v>
      </c>
      <c r="U497" s="11"/>
      <c r="V497" s="11"/>
      <c r="W497" s="11"/>
      <c r="X497" s="51"/>
      <c r="Y497" s="11"/>
      <c r="Z497" s="11"/>
      <c r="AA497" s="11"/>
      <c r="BG497" s="43"/>
      <c r="BH497" s="74"/>
      <c r="BQ497" s="70"/>
      <c r="BR497" s="11"/>
      <c r="BS497" s="11"/>
    </row>
    <row r="498" spans="1:71" ht="14.25">
      <c r="A498" s="1" t="str">
        <f t="shared" si="28"/>
        <v>GG014-Flint-01</v>
      </c>
      <c r="B498" s="19" t="s">
        <v>679</v>
      </c>
      <c r="C498" s="19" t="s">
        <v>2085</v>
      </c>
      <c r="D498" s="19" t="s">
        <v>680</v>
      </c>
      <c r="E498" s="20" t="s">
        <v>51</v>
      </c>
      <c r="F498" s="20"/>
      <c r="G498" s="103">
        <v>2971</v>
      </c>
      <c r="H498" s="20" t="s">
        <v>108</v>
      </c>
      <c r="I498" s="40" t="s">
        <v>1097</v>
      </c>
      <c r="K498" s="129">
        <v>341102</v>
      </c>
      <c r="L498" s="217">
        <v>341102</v>
      </c>
      <c r="M498" s="210">
        <f>(12*(QUOTIENT(L498,10000)-31))+MOD(QUOTIENT(L498,100),100)+MOD(L498,100)-1</f>
        <v>48</v>
      </c>
      <c r="N498" s="1">
        <f t="shared" si="29"/>
        <v>3412</v>
      </c>
      <c r="U498" s="11"/>
      <c r="V498" s="11"/>
      <c r="W498" s="11"/>
      <c r="X498" s="51"/>
      <c r="Y498" s="11"/>
      <c r="Z498" s="11"/>
      <c r="AA498" s="11"/>
      <c r="BB498" s="11"/>
      <c r="BC498" s="11"/>
      <c r="BD498" s="11"/>
      <c r="BE498" s="11"/>
      <c r="BG498" s="43"/>
      <c r="BH498" s="74"/>
      <c r="BQ498" s="70"/>
      <c r="BR498" s="11"/>
      <c r="BS498" s="11"/>
    </row>
    <row r="499" spans="1:63" ht="14.25">
      <c r="A499" s="1" t="str">
        <f t="shared" si="28"/>
        <v>GG015-Flint-01</v>
      </c>
      <c r="B499" s="19" t="s">
        <v>679</v>
      </c>
      <c r="C499" s="19" t="s">
        <v>2085</v>
      </c>
      <c r="D499" s="19" t="s">
        <v>680</v>
      </c>
      <c r="E499" s="20" t="s">
        <v>191</v>
      </c>
      <c r="F499" s="20"/>
      <c r="G499" s="101">
        <v>4595</v>
      </c>
      <c r="H499" s="20" t="s">
        <v>109</v>
      </c>
      <c r="I499" s="40" t="s">
        <v>1097</v>
      </c>
      <c r="K499" s="127">
        <v>341102</v>
      </c>
      <c r="L499" s="218">
        <v>341102</v>
      </c>
      <c r="M499" s="210">
        <f>(12*(QUOTIENT(L499,10000)-31))+MOD(QUOTIENT(L499,100),100)+MOD(L499,100)-1</f>
        <v>48</v>
      </c>
      <c r="N499" s="1">
        <f t="shared" si="29"/>
        <v>3412</v>
      </c>
      <c r="BG499" s="43"/>
      <c r="BH499" s="74"/>
      <c r="BI499" s="11"/>
      <c r="BJ499" s="11"/>
      <c r="BK499" s="11"/>
    </row>
    <row r="500" spans="1:63" ht="14.25">
      <c r="A500" s="1" t="str">
        <f t="shared" si="28"/>
        <v>GG017-Flint-01</v>
      </c>
      <c r="B500" s="19" t="s">
        <v>679</v>
      </c>
      <c r="C500" s="19" t="s">
        <v>2085</v>
      </c>
      <c r="D500" s="19" t="s">
        <v>680</v>
      </c>
      <c r="E500" s="20" t="s">
        <v>189</v>
      </c>
      <c r="F500" s="20"/>
      <c r="G500" s="101">
        <v>2749</v>
      </c>
      <c r="H500" s="20" t="s">
        <v>111</v>
      </c>
      <c r="I500" s="40" t="s">
        <v>1097</v>
      </c>
      <c r="K500" s="127">
        <v>341102</v>
      </c>
      <c r="L500" s="218">
        <v>341102</v>
      </c>
      <c r="M500" s="210">
        <f>(12*(QUOTIENT(L500,10000)-31))+MOD(QUOTIENT(L500,100),100)+MOD(L500,100)-1</f>
        <v>48</v>
      </c>
      <c r="N500" s="1">
        <f t="shared" si="29"/>
        <v>3412</v>
      </c>
      <c r="BG500" s="43"/>
      <c r="BH500" s="74"/>
      <c r="BI500" s="11"/>
      <c r="BJ500" s="11"/>
      <c r="BK500" s="11"/>
    </row>
    <row r="501" spans="1:65" ht="14.25">
      <c r="A501" s="1" t="str">
        <f t="shared" si="28"/>
        <v>GG017-Flint-02</v>
      </c>
      <c r="B501" s="19" t="s">
        <v>679</v>
      </c>
      <c r="C501" s="19" t="s">
        <v>2085</v>
      </c>
      <c r="D501" s="19" t="s">
        <v>680</v>
      </c>
      <c r="E501" s="20" t="s">
        <v>190</v>
      </c>
      <c r="F501" s="20"/>
      <c r="G501" s="101">
        <v>3055</v>
      </c>
      <c r="H501" s="20" t="s">
        <v>111</v>
      </c>
      <c r="I501" s="40" t="s">
        <v>1098</v>
      </c>
      <c r="K501" s="127">
        <v>341102</v>
      </c>
      <c r="L501" s="218">
        <v>341102</v>
      </c>
      <c r="M501" s="210">
        <f>(12*(QUOTIENT(L501,10000)-31))+MOD(QUOTIENT(L501,100),100)+MOD(L501,100)-1</f>
        <v>48</v>
      </c>
      <c r="N501" s="1">
        <f t="shared" si="29"/>
        <v>3412</v>
      </c>
      <c r="BG501" s="43"/>
      <c r="BH501" s="74"/>
      <c r="BM501" s="11"/>
    </row>
    <row r="502" spans="1:85" ht="14.25">
      <c r="A502" s="1" t="str">
        <f t="shared" si="28"/>
        <v>GG019-Flint-01</v>
      </c>
      <c r="B502" s="19" t="s">
        <v>679</v>
      </c>
      <c r="C502" s="19" t="s">
        <v>2085</v>
      </c>
      <c r="D502" s="19" t="s">
        <v>680</v>
      </c>
      <c r="E502" s="281" t="s">
        <v>255</v>
      </c>
      <c r="F502" s="19"/>
      <c r="G502" s="1">
        <v>2831</v>
      </c>
      <c r="H502" s="19" t="s">
        <v>113</v>
      </c>
      <c r="I502" s="40" t="s">
        <v>1097</v>
      </c>
      <c r="K502" s="127">
        <v>341102</v>
      </c>
      <c r="L502" s="210">
        <v>341102</v>
      </c>
      <c r="M502" s="210">
        <f>(12*(QUOTIENT(L502,10000)-31))+MOD(QUOTIENT(L502,100),100)+MOD(L502,100)-1</f>
        <v>48</v>
      </c>
      <c r="N502" s="1">
        <f t="shared" si="29"/>
        <v>3412</v>
      </c>
      <c r="U502" s="11"/>
      <c r="V502" s="11"/>
      <c r="W502" s="11"/>
      <c r="X502" s="51"/>
      <c r="Y502" s="11"/>
      <c r="Z502" s="11"/>
      <c r="AA502" s="11"/>
      <c r="BC502" s="11"/>
      <c r="BD502" s="11"/>
      <c r="BG502" s="43"/>
      <c r="BH502" s="74"/>
      <c r="BQ502" s="70"/>
      <c r="BR502" s="11"/>
      <c r="BS502" s="11"/>
      <c r="BT502" s="58"/>
      <c r="BU502" s="11"/>
      <c r="BV502" s="11"/>
      <c r="BW502" s="11"/>
      <c r="BX502" s="11"/>
      <c r="BY502" s="11"/>
      <c r="BZ502" s="11"/>
      <c r="CA502" s="11"/>
      <c r="CB502" s="11"/>
      <c r="CC502" s="11"/>
      <c r="CD502" s="11"/>
      <c r="CE502" s="11"/>
      <c r="CF502" s="58"/>
      <c r="CG502" s="11"/>
    </row>
    <row r="503" spans="1:85" ht="14.25">
      <c r="A503" s="1" t="str">
        <f t="shared" si="28"/>
        <v>GG019-Flint-02</v>
      </c>
      <c r="B503" s="19" t="s">
        <v>679</v>
      </c>
      <c r="C503" s="19" t="s">
        <v>2085</v>
      </c>
      <c r="D503" s="19" t="s">
        <v>680</v>
      </c>
      <c r="E503" s="281" t="s">
        <v>256</v>
      </c>
      <c r="F503" s="19"/>
      <c r="G503" s="103">
        <v>3073</v>
      </c>
      <c r="H503" s="20" t="s">
        <v>113</v>
      </c>
      <c r="I503" s="40" t="s">
        <v>1098</v>
      </c>
      <c r="K503" s="127">
        <v>341102</v>
      </c>
      <c r="L503" s="210">
        <v>341102</v>
      </c>
      <c r="M503" s="210">
        <f>(12*(QUOTIENT(L503,10000)-31))+MOD(QUOTIENT(L503,100),100)+MOD(L503,100)-1</f>
        <v>48</v>
      </c>
      <c r="N503" s="1">
        <f t="shared" si="29"/>
        <v>3412</v>
      </c>
      <c r="U503" s="11"/>
      <c r="V503" s="11"/>
      <c r="W503" s="11"/>
      <c r="X503" s="51"/>
      <c r="Y503" s="11"/>
      <c r="Z503" s="11"/>
      <c r="AA503" s="11"/>
      <c r="BC503" s="11"/>
      <c r="BD503" s="11"/>
      <c r="BG503" s="43"/>
      <c r="BH503" s="74"/>
      <c r="BQ503" s="70"/>
      <c r="BR503" s="11"/>
      <c r="BS503" s="11"/>
      <c r="BT503" s="58"/>
      <c r="BU503" s="11"/>
      <c r="BV503" s="11"/>
      <c r="BW503" s="11"/>
      <c r="BX503" s="11"/>
      <c r="BY503" s="11"/>
      <c r="BZ503" s="11"/>
      <c r="CA503" s="11"/>
      <c r="CB503" s="11"/>
      <c r="CC503" s="11"/>
      <c r="CD503" s="11"/>
      <c r="CE503" s="11"/>
      <c r="CF503" s="58"/>
      <c r="CG503" s="11"/>
    </row>
    <row r="504" spans="1:84" ht="14.25">
      <c r="A504" s="1" t="str">
        <f t="shared" si="28"/>
        <v>GG025-Huston-04</v>
      </c>
      <c r="B504" s="70" t="s">
        <v>684</v>
      </c>
      <c r="C504" s="70" t="s">
        <v>2085</v>
      </c>
      <c r="D504" s="70" t="s">
        <v>352</v>
      </c>
      <c r="E504" s="20" t="s">
        <v>353</v>
      </c>
      <c r="F504" s="20"/>
      <c r="G504" s="103">
        <v>20891</v>
      </c>
      <c r="H504" s="20" t="s">
        <v>119</v>
      </c>
      <c r="I504" s="40" t="s">
        <v>1100</v>
      </c>
      <c r="K504" s="127">
        <v>341103</v>
      </c>
      <c r="L504" s="215">
        <v>341103</v>
      </c>
      <c r="M504" s="210">
        <f>(12*(QUOTIENT(L504,10000)-31))+MOD(QUOTIENT(L504,100),100)+MOD(L504,100)-1</f>
        <v>49</v>
      </c>
      <c r="N504" s="1">
        <f>3100+(100*QUOTIENT(M504-1,12))+MOD(M504-1,12)+1</f>
        <v>3501</v>
      </c>
      <c r="O504" s="19"/>
      <c r="U504" s="11"/>
      <c r="V504" s="11"/>
      <c r="W504" s="11"/>
      <c r="X504" s="51"/>
      <c r="Y504" s="11"/>
      <c r="Z504" s="11"/>
      <c r="AA504" s="11"/>
      <c r="BC504" s="11"/>
      <c r="BD504" s="11"/>
      <c r="BG504" s="43"/>
      <c r="BH504" s="74"/>
      <c r="BI504" s="43"/>
      <c r="BQ504" s="70"/>
      <c r="BR504" s="11"/>
      <c r="BS504" s="11"/>
      <c r="BU504" s="11"/>
      <c r="BV504" s="11"/>
      <c r="BW504" s="11"/>
      <c r="BX504" s="11"/>
      <c r="BY504" s="11"/>
      <c r="BZ504" s="11"/>
      <c r="CA504" s="11"/>
      <c r="CB504" s="11"/>
      <c r="CC504" s="11"/>
      <c r="CD504" s="11"/>
      <c r="CE504" s="11"/>
      <c r="CF504" s="58"/>
    </row>
    <row r="505" spans="1:62" ht="14.25">
      <c r="A505" s="165" t="str">
        <f t="shared" si="28"/>
        <v>BRF02-Cresswell-10</v>
      </c>
      <c r="B505" s="4" t="s">
        <v>744</v>
      </c>
      <c r="C505" s="19" t="s">
        <v>2183</v>
      </c>
      <c r="D505" s="19" t="s">
        <v>951</v>
      </c>
      <c r="E505" s="20" t="s">
        <v>952</v>
      </c>
      <c r="F505" s="20"/>
      <c r="G505" s="103">
        <v>11366</v>
      </c>
      <c r="H505" s="3" t="s">
        <v>2151</v>
      </c>
      <c r="I505" s="42" t="s">
        <v>1106</v>
      </c>
      <c r="K505" s="127">
        <v>341104</v>
      </c>
      <c r="L505" s="210">
        <v>341104</v>
      </c>
      <c r="M505" s="210">
        <f>(12*(QUOTIENT(L505,10000)-31))+MOD(QUOTIENT(L505,100),100)+MOD(L505,100)-1</f>
        <v>50</v>
      </c>
      <c r="N505" s="1">
        <f>INT(L505/100)+(100*INT((MOD(L505,100)-1)/12))+MOD(MOD(L505,100)-1,12)</f>
        <v>3414</v>
      </c>
      <c r="BG505" s="82"/>
      <c r="BH505" s="74"/>
      <c r="BI505" s="82"/>
      <c r="BJ505" s="82"/>
    </row>
    <row r="506" spans="1:85" ht="14.25">
      <c r="A506" s="1" t="str">
        <f t="shared" si="28"/>
        <v>GG019-Huston-06</v>
      </c>
      <c r="B506" s="19" t="s">
        <v>684</v>
      </c>
      <c r="C506" s="19" t="s">
        <v>2085</v>
      </c>
      <c r="D506" s="19" t="s">
        <v>685</v>
      </c>
      <c r="E506" s="20" t="s">
        <v>249</v>
      </c>
      <c r="F506" s="20"/>
      <c r="G506" s="103">
        <v>2801</v>
      </c>
      <c r="H506" s="20" t="s">
        <v>113</v>
      </c>
      <c r="I506" s="40" t="s">
        <v>1102</v>
      </c>
      <c r="J506" s="20" t="s">
        <v>1537</v>
      </c>
      <c r="K506" s="127">
        <v>341104</v>
      </c>
      <c r="L506" s="210">
        <v>341104</v>
      </c>
      <c r="M506" s="210">
        <f>(12*(QUOTIENT(L506,10000)-31))+MOD(QUOTIENT(L506,100),100)+MOD(L506,100)-1</f>
        <v>50</v>
      </c>
      <c r="N506" s="1">
        <f>INT(L506/100)+(100*INT((MOD(L506,100)-1)/12))+MOD(MOD(L506,100)-1,12)</f>
        <v>3414</v>
      </c>
      <c r="U506" s="11"/>
      <c r="V506" s="11"/>
      <c r="W506" s="11"/>
      <c r="X506" s="51"/>
      <c r="Y506" s="11"/>
      <c r="Z506" s="11"/>
      <c r="AA506" s="11"/>
      <c r="BC506" s="11"/>
      <c r="BD506" s="11"/>
      <c r="BG506" s="43"/>
      <c r="BH506" s="74"/>
      <c r="BI506" s="43"/>
      <c r="BJ506" s="43"/>
      <c r="BQ506" s="70"/>
      <c r="BR506" s="11"/>
      <c r="BS506" s="11"/>
      <c r="BT506" s="58"/>
      <c r="BU506" s="11"/>
      <c r="BV506" s="11"/>
      <c r="BW506" s="11"/>
      <c r="BX506" s="11"/>
      <c r="BY506" s="11"/>
      <c r="BZ506" s="11"/>
      <c r="CA506" s="11"/>
      <c r="CB506" s="11"/>
      <c r="CC506" s="11"/>
      <c r="CD506" s="11"/>
      <c r="CE506" s="11"/>
      <c r="CF506" s="58"/>
      <c r="CG506" s="11"/>
    </row>
    <row r="507" spans="1:84" ht="14.25">
      <c r="A507" s="1" t="str">
        <f t="shared" si="28"/>
        <v>GG028-Carrico-05</v>
      </c>
      <c r="B507" s="70" t="s">
        <v>812</v>
      </c>
      <c r="C507" s="70" t="s">
        <v>2085</v>
      </c>
      <c r="D507" s="70" t="s">
        <v>813</v>
      </c>
      <c r="E507" s="20" t="s">
        <v>435</v>
      </c>
      <c r="F507" s="20"/>
      <c r="G507" s="103">
        <v>5950</v>
      </c>
      <c r="H507" s="20" t="s">
        <v>122</v>
      </c>
      <c r="I507" s="40" t="s">
        <v>1101</v>
      </c>
      <c r="J507" s="3" t="s">
        <v>1538</v>
      </c>
      <c r="K507" s="127">
        <v>341201</v>
      </c>
      <c r="L507" s="215">
        <v>341201</v>
      </c>
      <c r="M507" s="210">
        <f>(12*(QUOTIENT(L507,10000)-31))+MOD(QUOTIENT(L507,100),100)+MOD(L507,100)-1</f>
        <v>48</v>
      </c>
      <c r="N507" s="1">
        <f>3100+(100*QUOTIENT(M507-1,12))+MOD(M507-1,12)+1</f>
        <v>3412</v>
      </c>
      <c r="O507" s="11"/>
      <c r="P507" s="11"/>
      <c r="Q507" s="11"/>
      <c r="R507" s="11"/>
      <c r="S507" s="11"/>
      <c r="T507" s="11"/>
      <c r="U507" s="11"/>
      <c r="V507" s="11"/>
      <c r="W507" s="11"/>
      <c r="X507" s="51"/>
      <c r="Y507" s="11"/>
      <c r="Z507" s="11"/>
      <c r="AA507" s="11"/>
      <c r="AB507" s="11"/>
      <c r="AC507" s="11"/>
      <c r="AD507" s="11"/>
      <c r="AE507" s="11"/>
      <c r="AF507" s="11"/>
      <c r="AG507" s="11"/>
      <c r="AH507" s="11"/>
      <c r="AI507" s="11"/>
      <c r="AJ507" s="58"/>
      <c r="AK507" s="11"/>
      <c r="AL507" s="11"/>
      <c r="AM507" s="11"/>
      <c r="AN507" s="11"/>
      <c r="AO507" s="11"/>
      <c r="AP507" s="11"/>
      <c r="AQ507" s="11"/>
      <c r="AR507" s="11"/>
      <c r="AS507" s="11"/>
      <c r="AT507" s="11"/>
      <c r="AU507" s="11"/>
      <c r="AV507" s="58"/>
      <c r="AW507" s="11"/>
      <c r="AX507" s="11"/>
      <c r="AY507" s="11"/>
      <c r="AZ507" s="11"/>
      <c r="BA507" s="11"/>
      <c r="BB507" s="11"/>
      <c r="BC507" s="11"/>
      <c r="BD507" s="11"/>
      <c r="BE507" s="11"/>
      <c r="BF507" s="11"/>
      <c r="BG507" s="11"/>
      <c r="BH507" s="74"/>
      <c r="BQ507" s="70"/>
      <c r="BR507" s="11"/>
      <c r="BS507" s="11"/>
      <c r="BU507" s="11"/>
      <c r="BV507" s="11"/>
      <c r="BW507" s="11"/>
      <c r="BX507" s="11"/>
      <c r="BY507" s="11"/>
      <c r="BZ507" s="11"/>
      <c r="CA507" s="11"/>
      <c r="CB507" s="11"/>
      <c r="CC507" s="11"/>
      <c r="CD507" s="11"/>
      <c r="CE507" s="11"/>
      <c r="CF507" s="58"/>
    </row>
    <row r="508" spans="1:60" ht="15">
      <c r="A508" s="175" t="str">
        <f t="shared" si="28"/>
        <v>GG051-Prem-03</v>
      </c>
      <c r="B508" s="175" t="s">
        <v>2000</v>
      </c>
      <c r="C508" s="175" t="s">
        <v>2085</v>
      </c>
      <c r="D508" s="175" t="s">
        <v>2001</v>
      </c>
      <c r="E508" s="177" t="s">
        <v>1164</v>
      </c>
      <c r="F508" s="175"/>
      <c r="G508" s="175">
        <v>8944</v>
      </c>
      <c r="H508" s="175" t="s">
        <v>1160</v>
      </c>
      <c r="I508" s="175" t="s">
        <v>1099</v>
      </c>
      <c r="J508" s="176"/>
      <c r="K508" s="224">
        <v>341201</v>
      </c>
      <c r="L508" s="224">
        <v>341201</v>
      </c>
      <c r="M508" s="210">
        <f>(12*(QUOTIENT(L508,10000)-31))+MOD(QUOTIENT(L508,100),100)+MOD(L508,100)-1</f>
        <v>48</v>
      </c>
      <c r="N508" s="1">
        <f>3100+(100*QUOTIENT(M508-1,12))+MOD(M508-1,12)+1</f>
        <v>3412</v>
      </c>
      <c r="O508" s="179"/>
      <c r="BH508" s="74"/>
    </row>
    <row r="509" spans="1:60" ht="15">
      <c r="A509" s="175" t="str">
        <f t="shared" si="28"/>
        <v>GG060-Howard-05</v>
      </c>
      <c r="B509" s="175" t="s">
        <v>898</v>
      </c>
      <c r="C509" s="175" t="s">
        <v>2085</v>
      </c>
      <c r="D509" s="175" t="s">
        <v>899</v>
      </c>
      <c r="E509" s="177" t="s">
        <v>1287</v>
      </c>
      <c r="F509" s="175"/>
      <c r="G509" s="175">
        <v>7406</v>
      </c>
      <c r="H509" s="175" t="s">
        <v>1281</v>
      </c>
      <c r="I509" s="175" t="s">
        <v>1101</v>
      </c>
      <c r="J509" s="176"/>
      <c r="K509" s="224">
        <v>341201</v>
      </c>
      <c r="L509" s="224">
        <v>341201</v>
      </c>
      <c r="M509" s="210">
        <f>(12*(QUOTIENT(L509,10000)-31))+MOD(QUOTIENT(L509,100),100)+MOD(L509,100)-1</f>
        <v>48</v>
      </c>
      <c r="N509" s="1">
        <f>3100+(100*QUOTIENT(M509-1,12))+MOD(M509-1,12)+1</f>
        <v>3412</v>
      </c>
      <c r="O509" s="176"/>
      <c r="BH509" s="74"/>
    </row>
    <row r="510" spans="1:60" ht="15">
      <c r="A510" s="175" t="str">
        <f>H510&amp;"-"&amp;B510&amp;"-"&amp;I510</f>
        <v>RofP037 (1632XMAS)-Lopatin-10</v>
      </c>
      <c r="B510" s="177" t="s">
        <v>1248</v>
      </c>
      <c r="C510" s="177" t="s">
        <v>2184</v>
      </c>
      <c r="D510" s="183" t="s">
        <v>1249</v>
      </c>
      <c r="E510" s="183" t="s">
        <v>1838</v>
      </c>
      <c r="F510" s="183"/>
      <c r="G510" s="176"/>
      <c r="H510" s="177" t="s">
        <v>1827</v>
      </c>
      <c r="I510" s="175" t="s">
        <v>1106</v>
      </c>
      <c r="J510" s="176"/>
      <c r="K510" s="223">
        <v>341201</v>
      </c>
      <c r="L510" s="223">
        <v>341201</v>
      </c>
      <c r="M510" s="210">
        <f>(12*(QUOTIENT(L510,10000)-31))+MOD(QUOTIENT(L510,100),100)+MOD(L510,100)-1</f>
        <v>48</v>
      </c>
      <c r="N510" s="1">
        <f>3100+(100*QUOTIENT(M510-1,12))+MOD(M510-1,12)+1</f>
        <v>3412</v>
      </c>
      <c r="BH510" s="74"/>
    </row>
    <row r="511" spans="1:60" ht="15">
      <c r="A511" s="175" t="str">
        <f>H511&amp;"-"&amp;B511&amp;"-"&amp;I511</f>
        <v>RofP037 (1632XMAS)-Lockwood-19</v>
      </c>
      <c r="B511" s="177" t="s">
        <v>1469</v>
      </c>
      <c r="C511" s="177" t="s">
        <v>2184</v>
      </c>
      <c r="D511" s="183" t="s">
        <v>1470</v>
      </c>
      <c r="E511" s="183" t="s">
        <v>1849</v>
      </c>
      <c r="F511" s="183"/>
      <c r="G511" s="176"/>
      <c r="H511" s="177" t="s">
        <v>1827</v>
      </c>
      <c r="I511" s="175" t="s">
        <v>1115</v>
      </c>
      <c r="J511" s="176"/>
      <c r="K511" s="223">
        <v>341201</v>
      </c>
      <c r="L511" s="223">
        <v>341201</v>
      </c>
      <c r="M511" s="210">
        <f>(12*(QUOTIENT(L511,10000)-31))+MOD(QUOTIENT(L511,100),100)+MOD(L511,100)-1</f>
        <v>48</v>
      </c>
      <c r="N511" s="1">
        <f>3100+(100*QUOTIENT(M511-1,12))+MOD(M511-1,12)+1</f>
        <v>3412</v>
      </c>
      <c r="BH511" s="74"/>
    </row>
    <row r="512" spans="1:62" ht="15">
      <c r="A512" s="175" t="str">
        <f aca="true" t="shared" si="30" ref="A512:A530">TRIM(H512)&amp;"-"&amp;B512&amp;"-"&amp;I512</f>
        <v>GG089-Keener-04</v>
      </c>
      <c r="B512" s="175" t="s">
        <v>1366</v>
      </c>
      <c r="C512" s="175" t="s">
        <v>2085</v>
      </c>
      <c r="D512" s="175" t="s">
        <v>1367</v>
      </c>
      <c r="E512" s="177" t="s">
        <v>1568</v>
      </c>
      <c r="F512" s="175"/>
      <c r="G512" s="175">
        <v>10898</v>
      </c>
      <c r="H512" s="175" t="s">
        <v>1563</v>
      </c>
      <c r="I512" s="175" t="s">
        <v>1100</v>
      </c>
      <c r="J512" s="176"/>
      <c r="K512" s="224">
        <v>341201</v>
      </c>
      <c r="L512" s="224">
        <v>350201</v>
      </c>
      <c r="M512" s="210">
        <f>(12*(QUOTIENT(L512,10000)-31))+MOD(QUOTIENT(L512,100),100)+MOD(L512,100)-1</f>
        <v>50</v>
      </c>
      <c r="N512" s="1">
        <f>3100+(100*QUOTIENT(M512-1,12))+MOD(M512-1,12)+1</f>
        <v>3502</v>
      </c>
      <c r="O512" s="176"/>
      <c r="BH512" s="59"/>
      <c r="BI512" s="24"/>
      <c r="BJ512" s="23"/>
    </row>
    <row r="513" spans="1:109" ht="14.25">
      <c r="A513" s="162" t="str">
        <f t="shared" si="30"/>
        <v>GG041-Offord-02</v>
      </c>
      <c r="B513" s="168" t="s">
        <v>709</v>
      </c>
      <c r="C513" s="146" t="s">
        <v>2085</v>
      </c>
      <c r="D513" s="162" t="s">
        <v>710</v>
      </c>
      <c r="E513" s="163" t="s">
        <v>2005</v>
      </c>
      <c r="F513" s="163"/>
      <c r="G513" s="150">
        <v>5807</v>
      </c>
      <c r="H513" s="163" t="s">
        <v>135</v>
      </c>
      <c r="I513" s="169" t="s">
        <v>1098</v>
      </c>
      <c r="K513">
        <v>341201</v>
      </c>
      <c r="L513" s="212">
        <v>350301</v>
      </c>
      <c r="M513" s="210">
        <f>(12*(QUOTIENT(L513,10000)-31))+MOD(QUOTIENT(L513,100),100)+MOD(L513,100)-1</f>
        <v>51</v>
      </c>
      <c r="N513" s="1">
        <f>3100+(100*QUOTIENT(M513-1,12))+MOD(M513-1,12)+1</f>
        <v>3503</v>
      </c>
      <c r="X513" s="52"/>
      <c r="AJ513" s="52"/>
      <c r="AV513" s="52"/>
      <c r="BH513" s="59"/>
      <c r="BI513" s="264"/>
      <c r="BJ513" s="264"/>
      <c r="BK513" s="23"/>
      <c r="BT513" s="52"/>
      <c r="CF513" s="52"/>
      <c r="CS513" s="122"/>
      <c r="DE513" s="122"/>
    </row>
    <row r="514" spans="1:63" ht="15">
      <c r="A514" s="175" t="str">
        <f t="shared" si="30"/>
        <v>GG067-Carrico-06</v>
      </c>
      <c r="B514" s="175" t="s">
        <v>812</v>
      </c>
      <c r="C514" s="175" t="s">
        <v>2085</v>
      </c>
      <c r="D514" s="175" t="s">
        <v>813</v>
      </c>
      <c r="E514" s="177" t="s">
        <v>1384</v>
      </c>
      <c r="F514" s="175"/>
      <c r="G514" s="175">
        <v>6798</v>
      </c>
      <c r="H514" s="175" t="s">
        <v>1375</v>
      </c>
      <c r="I514" s="175" t="s">
        <v>1102</v>
      </c>
      <c r="J514" s="176"/>
      <c r="K514" s="224">
        <v>341201</v>
      </c>
      <c r="L514" s="224">
        <v>350301</v>
      </c>
      <c r="M514" s="210">
        <f>(12*(QUOTIENT(L514,10000)-31))+MOD(QUOTIENT(L514,100),100)+MOD(L514,100)-1</f>
        <v>51</v>
      </c>
      <c r="N514" s="1">
        <f>3100+(100*QUOTIENT(M514-1,12))+MOD(M514-1,12)+1</f>
        <v>3503</v>
      </c>
      <c r="O514" s="179"/>
      <c r="BH514" s="59"/>
      <c r="BI514" s="24"/>
      <c r="BJ514" s="24"/>
      <c r="BK514" s="23"/>
    </row>
    <row r="515" spans="1:91" ht="14.25">
      <c r="A515" s="1" t="str">
        <f t="shared" si="30"/>
        <v>GG021-Huston-03</v>
      </c>
      <c r="B515" s="19" t="s">
        <v>684</v>
      </c>
      <c r="C515" s="19" t="s">
        <v>2085</v>
      </c>
      <c r="D515" s="19" t="s">
        <v>685</v>
      </c>
      <c r="E515" s="20" t="s">
        <v>276</v>
      </c>
      <c r="F515" s="20"/>
      <c r="G515" s="103">
        <v>16150</v>
      </c>
      <c r="H515" s="20" t="s">
        <v>115</v>
      </c>
      <c r="I515" s="40" t="s">
        <v>1099</v>
      </c>
      <c r="J515" s="20" t="s">
        <v>1537</v>
      </c>
      <c r="K515" s="127">
        <v>341201</v>
      </c>
      <c r="L515" s="210">
        <v>350501</v>
      </c>
      <c r="M515" s="210">
        <f>(12*(QUOTIENT(L515,10000)-31))+MOD(QUOTIENT(L515,100),100)+MOD(L515,100)-1</f>
        <v>53</v>
      </c>
      <c r="N515" s="1">
        <f>INT(L515/100)+(100*INT((MOD(L515,100)-1)/12))+MOD(MOD(L515,100)-1,12)</f>
        <v>3505</v>
      </c>
      <c r="U515" s="11"/>
      <c r="V515" s="11"/>
      <c r="W515" s="11"/>
      <c r="X515" s="51"/>
      <c r="Y515" s="11"/>
      <c r="Z515" s="11"/>
      <c r="AA515" s="11"/>
      <c r="BC515" s="11"/>
      <c r="BD515" s="11"/>
      <c r="BH515" s="59"/>
      <c r="BI515" s="24"/>
      <c r="BJ515" s="24"/>
      <c r="BK515" s="24"/>
      <c r="BL515" s="24"/>
      <c r="BM515" s="23"/>
      <c r="BQ515" s="70"/>
      <c r="BR515" s="11"/>
      <c r="BS515" s="11"/>
      <c r="BT515" s="58"/>
      <c r="BU515" s="11"/>
      <c r="BV515" s="11"/>
      <c r="BW515" s="11"/>
      <c r="BX515" s="11"/>
      <c r="BY515" s="11"/>
      <c r="BZ515" s="11"/>
      <c r="CA515" s="11"/>
      <c r="CB515" s="11"/>
      <c r="CC515" s="11"/>
      <c r="CD515" s="11"/>
      <c r="CE515" s="11"/>
      <c r="CF515" s="58"/>
      <c r="CG515" s="11"/>
      <c r="CH515" s="11"/>
      <c r="CI515" s="11"/>
      <c r="CJ515" s="11"/>
      <c r="CK515" s="11"/>
      <c r="CL515" s="11"/>
      <c r="CM515" s="11"/>
    </row>
    <row r="516" spans="1:67" ht="14.25">
      <c r="A516" s="1" t="str">
        <f t="shared" si="30"/>
        <v>GG009-Howard-07</v>
      </c>
      <c r="B516" s="19" t="s">
        <v>898</v>
      </c>
      <c r="C516" s="19" t="s">
        <v>2085</v>
      </c>
      <c r="D516" s="19" t="s">
        <v>899</v>
      </c>
      <c r="E516" s="20" t="s">
        <v>1061</v>
      </c>
      <c r="F516" s="20"/>
      <c r="G516" s="103">
        <v>6557</v>
      </c>
      <c r="H516" s="20" t="s">
        <v>101</v>
      </c>
      <c r="I516" s="40" t="s">
        <v>1103</v>
      </c>
      <c r="K516" s="127">
        <v>341201</v>
      </c>
      <c r="L516" s="210">
        <v>350701</v>
      </c>
      <c r="M516" s="210">
        <f>(12*(QUOTIENT(L516,10000)-31))+MOD(QUOTIENT(L516,100),100)+MOD(L516,100)-1</f>
        <v>55</v>
      </c>
      <c r="N516" s="1">
        <f>INT(L516/100)+(100*INT((MOD(L516,100)-1)/12))+MOD(MOD(L516,100)-1,12)</f>
        <v>3507</v>
      </c>
      <c r="BH516" s="59"/>
      <c r="BI516" s="24"/>
      <c r="BJ516" s="24"/>
      <c r="BK516" s="24"/>
      <c r="BL516" s="24"/>
      <c r="BM516" s="24"/>
      <c r="BN516" s="24"/>
      <c r="BO516" s="23"/>
    </row>
    <row r="517" spans="1:84" ht="14.25">
      <c r="A517" s="1" t="str">
        <f t="shared" si="30"/>
        <v>GG028-DeMarce-03</v>
      </c>
      <c r="B517" s="70" t="s">
        <v>718</v>
      </c>
      <c r="C517" s="70" t="s">
        <v>2085</v>
      </c>
      <c r="D517" s="70" t="s">
        <v>719</v>
      </c>
      <c r="E517" s="20" t="s">
        <v>433</v>
      </c>
      <c r="F517" s="20"/>
      <c r="G517" s="103">
        <v>13918</v>
      </c>
      <c r="H517" s="20" t="s">
        <v>122</v>
      </c>
      <c r="I517" s="40" t="s">
        <v>1099</v>
      </c>
      <c r="K517" s="127">
        <v>341201</v>
      </c>
      <c r="L517" s="210">
        <v>350801</v>
      </c>
      <c r="M517" s="210">
        <f>(12*(QUOTIENT(L517,10000)-31))+MOD(QUOTIENT(L517,100),100)+MOD(L517,100)-1</f>
        <v>56</v>
      </c>
      <c r="N517" s="1">
        <f>3100+(100*QUOTIENT(M517-1,12))+MOD(M517-1,12)+1</f>
        <v>3508</v>
      </c>
      <c r="U517" s="11"/>
      <c r="V517" s="11"/>
      <c r="W517" s="11"/>
      <c r="X517" s="51"/>
      <c r="Y517" s="11"/>
      <c r="Z517" s="11"/>
      <c r="AA517" s="11"/>
      <c r="BC517" s="11"/>
      <c r="BD517" s="11"/>
      <c r="BH517" s="59"/>
      <c r="BI517" s="24"/>
      <c r="BJ517" s="24"/>
      <c r="BK517" s="24"/>
      <c r="BL517" s="24"/>
      <c r="BM517" s="24"/>
      <c r="BN517" s="24"/>
      <c r="BO517" s="24"/>
      <c r="BP517" s="23"/>
      <c r="BQ517" s="70"/>
      <c r="BR517" s="11"/>
      <c r="BS517" s="11"/>
      <c r="BU517" s="11"/>
      <c r="BV517" s="11"/>
      <c r="BW517" s="11"/>
      <c r="BX517" s="11"/>
      <c r="BY517" s="11"/>
      <c r="BZ517" s="11"/>
      <c r="CA517" s="11"/>
      <c r="CB517" s="11"/>
      <c r="CC517" s="11"/>
      <c r="CD517" s="11"/>
      <c r="CE517" s="11"/>
      <c r="CF517" s="58"/>
    </row>
    <row r="518" spans="1:71" ht="14.25">
      <c r="A518" s="1" t="str">
        <f t="shared" si="30"/>
        <v>GG012-Evans-06</v>
      </c>
      <c r="B518" s="19" t="s">
        <v>1041</v>
      </c>
      <c r="C518" s="19" t="s">
        <v>2085</v>
      </c>
      <c r="D518" s="19" t="s">
        <v>1039</v>
      </c>
      <c r="E518" s="20" t="s">
        <v>2094</v>
      </c>
      <c r="F518" s="20"/>
      <c r="G518" s="103">
        <v>2335</v>
      </c>
      <c r="H518" s="20" t="s">
        <v>106</v>
      </c>
      <c r="I518" s="40" t="s">
        <v>1102</v>
      </c>
      <c r="K518" s="127">
        <v>341202</v>
      </c>
      <c r="L518" s="210">
        <v>350301</v>
      </c>
      <c r="M518" s="210">
        <f>(12*(QUOTIENT(L518,10000)-31))+MOD(QUOTIENT(L518,100),100)+MOD(L518,100)-1</f>
        <v>51</v>
      </c>
      <c r="N518" s="1">
        <f>INT(L518/100)+(100*INT((MOD(L518,100)-1)/12))+MOD(MOD(L518,100)-1,12)</f>
        <v>3503</v>
      </c>
      <c r="U518" s="11"/>
      <c r="V518" s="11"/>
      <c r="W518" s="11"/>
      <c r="X518" s="51"/>
      <c r="Y518" s="11"/>
      <c r="Z518" s="11"/>
      <c r="AA518" s="11"/>
      <c r="BH518" s="97"/>
      <c r="BI518" s="35"/>
      <c r="BJ518" s="24"/>
      <c r="BK518" s="23"/>
      <c r="BQ518" s="70"/>
      <c r="BR518" s="11"/>
      <c r="BS518" s="11"/>
    </row>
    <row r="519" spans="1:62" ht="14.25">
      <c r="A519" s="1" t="str">
        <f t="shared" si="30"/>
        <v>GG010-Breivik-02</v>
      </c>
      <c r="B519" s="19" t="s">
        <v>1950</v>
      </c>
      <c r="C519" s="19" t="s">
        <v>2085</v>
      </c>
      <c r="D519" s="19" t="s">
        <v>1948</v>
      </c>
      <c r="E519" s="20" t="s">
        <v>1949</v>
      </c>
      <c r="F519" s="20"/>
      <c r="G519" s="103">
        <v>2501</v>
      </c>
      <c r="H519" s="20" t="s">
        <v>104</v>
      </c>
      <c r="I519" s="40" t="s">
        <v>1098</v>
      </c>
      <c r="J519" s="20" t="s">
        <v>2192</v>
      </c>
      <c r="K519" s="127">
        <v>341203</v>
      </c>
      <c r="L519" s="210">
        <v>341203</v>
      </c>
      <c r="M519" s="210">
        <f>(12*(QUOTIENT(L519,10000)-31))+MOD(QUOTIENT(L519,100),100)+MOD(L519,100)-1</f>
        <v>50</v>
      </c>
      <c r="N519" s="1">
        <f>INT(L519/100)+(100*INT((MOD(L519,100)-1)/12))+MOD(MOD(L519,100)-1,12)</f>
        <v>3414</v>
      </c>
      <c r="BH519" s="75"/>
      <c r="BI519" s="43"/>
      <c r="BJ519" s="43"/>
    </row>
    <row r="520" spans="1:109" ht="14.25">
      <c r="A520" s="154" t="str">
        <f t="shared" si="30"/>
        <v>BRF03-Huff-04</v>
      </c>
      <c r="B520" s="148" t="s">
        <v>673</v>
      </c>
      <c r="C520" s="19" t="s">
        <v>2183</v>
      </c>
      <c r="D520" s="148" t="s">
        <v>950</v>
      </c>
      <c r="E520" s="149" t="s">
        <v>555</v>
      </c>
      <c r="F520" s="149"/>
      <c r="G520" s="150">
        <v>8771</v>
      </c>
      <c r="H520" s="149" t="s">
        <v>2152</v>
      </c>
      <c r="I520" s="151" t="s">
        <v>1100</v>
      </c>
      <c r="K520" s="153">
        <v>341203</v>
      </c>
      <c r="L520" s="212">
        <v>360904</v>
      </c>
      <c r="M520" s="210">
        <f>(12*(QUOTIENT(L520,10000)-31))+MOD(QUOTIENT(L520,100),100)+MOD(L520,100)-1</f>
        <v>72</v>
      </c>
      <c r="N520" s="1">
        <f>3100+(100*QUOTIENT(M520-1,12))+MOD(M520-1,12)+1</f>
        <v>3612</v>
      </c>
      <c r="O520" s="153" t="s">
        <v>2195</v>
      </c>
      <c r="X520" s="52"/>
      <c r="AJ520" s="52"/>
      <c r="AV520" s="52"/>
      <c r="BH520" s="97"/>
      <c r="BI520" s="269"/>
      <c r="BJ520" s="269"/>
      <c r="BK520" s="264"/>
      <c r="BL520" s="264"/>
      <c r="BM520" s="264"/>
      <c r="BN520" s="264"/>
      <c r="BO520" s="264"/>
      <c r="BP520" s="264"/>
      <c r="BQ520" s="264"/>
      <c r="BR520" s="264"/>
      <c r="BS520" s="264"/>
      <c r="BT520" s="56"/>
      <c r="BU520" s="264"/>
      <c r="BV520" s="264"/>
      <c r="BW520" s="264"/>
      <c r="BX520" s="264"/>
      <c r="BY520" s="264"/>
      <c r="BZ520" s="264"/>
      <c r="CA520" s="264"/>
      <c r="CB520" s="264"/>
      <c r="CC520" s="265"/>
      <c r="CD520" s="265"/>
      <c r="CE520" s="265"/>
      <c r="CF520" s="98"/>
      <c r="CS520" s="122"/>
      <c r="DE520" s="122"/>
    </row>
    <row r="521" spans="1:61" ht="14.25">
      <c r="A521" s="1" t="str">
        <f t="shared" si="30"/>
        <v>GG006-Bergstralh-08</v>
      </c>
      <c r="B521" s="1" t="s">
        <v>922</v>
      </c>
      <c r="C521" s="19" t="s">
        <v>2085</v>
      </c>
      <c r="D521" s="1" t="s">
        <v>923</v>
      </c>
      <c r="E521" s="2" t="s">
        <v>924</v>
      </c>
      <c r="G521" s="101">
        <v>3500</v>
      </c>
      <c r="H521" s="2" t="s">
        <v>100</v>
      </c>
      <c r="I521" s="40" t="s">
        <v>1104</v>
      </c>
      <c r="K521" s="127">
        <v>350101</v>
      </c>
      <c r="L521" s="210">
        <v>350101</v>
      </c>
      <c r="M521" s="210">
        <f>(12*(QUOTIENT(L521,10000)-31))+MOD(QUOTIENT(L521,100),100)+MOD(L521,100)-1</f>
        <v>49</v>
      </c>
      <c r="N521" s="1">
        <f>3100+(100*QUOTIENT(M521-1,12))+MOD(M521-1,12)+1</f>
        <v>3501</v>
      </c>
      <c r="BI521" s="78"/>
    </row>
    <row r="522" spans="1:109" s="17" customFormat="1" ht="15">
      <c r="A522" s="175" t="str">
        <f t="shared" si="30"/>
        <v>GG047-Merriken-02</v>
      </c>
      <c r="B522" s="175" t="s">
        <v>1121</v>
      </c>
      <c r="C522" s="175" t="s">
        <v>2085</v>
      </c>
      <c r="D522" s="175" t="s">
        <v>1122</v>
      </c>
      <c r="E522" s="177" t="s">
        <v>1123</v>
      </c>
      <c r="F522" s="175"/>
      <c r="G522" s="175">
        <v>8875</v>
      </c>
      <c r="H522" s="175" t="s">
        <v>1119</v>
      </c>
      <c r="I522" s="175" t="s">
        <v>1098</v>
      </c>
      <c r="J522" s="176"/>
      <c r="K522" s="223">
        <v>350101</v>
      </c>
      <c r="L522" s="223">
        <v>350101</v>
      </c>
      <c r="M522" s="210">
        <f>(12*(QUOTIENT(L522,10000)-31))+MOD(QUOTIENT(L522,100),100)+MOD(L522,100)-1</f>
        <v>49</v>
      </c>
      <c r="N522" s="1">
        <f>3100+(100*QUOTIENT(M522-1,12))+MOD(M522-1,12)+1</f>
        <v>3501</v>
      </c>
      <c r="O522" s="177" t="s">
        <v>1124</v>
      </c>
      <c r="X522" s="48"/>
      <c r="AJ522" s="62"/>
      <c r="AV522" s="62"/>
      <c r="BH522" s="62"/>
      <c r="BI522" s="43"/>
      <c r="BJ522" s="27"/>
      <c r="BK522" s="27"/>
      <c r="BL522" s="27"/>
      <c r="BM522" s="27"/>
      <c r="BN522" s="27"/>
      <c r="BO522" s="27"/>
      <c r="BP522" s="27"/>
      <c r="BQ522" s="27"/>
      <c r="BR522" s="27"/>
      <c r="BS522" s="27"/>
      <c r="BT522" s="69"/>
      <c r="BU522" s="27"/>
      <c r="BV522" s="27"/>
      <c r="BW522" s="27"/>
      <c r="BX522" s="27"/>
      <c r="BY522" s="27"/>
      <c r="CF522" s="62"/>
      <c r="CS522" s="125"/>
      <c r="DE522" s="125"/>
    </row>
    <row r="523" spans="1:61" ht="15">
      <c r="A523" s="175" t="str">
        <f t="shared" si="30"/>
        <v>GG052-Prem-05</v>
      </c>
      <c r="B523" s="175" t="s">
        <v>2000</v>
      </c>
      <c r="C523" s="175" t="s">
        <v>2085</v>
      </c>
      <c r="D523" s="175" t="s">
        <v>2001</v>
      </c>
      <c r="E523" s="177" t="s">
        <v>1176</v>
      </c>
      <c r="F523" s="175"/>
      <c r="G523" s="175">
        <v>8462</v>
      </c>
      <c r="H523" s="175" t="s">
        <v>1167</v>
      </c>
      <c r="I523" s="175" t="s">
        <v>1101</v>
      </c>
      <c r="J523" s="178"/>
      <c r="K523" s="224">
        <v>350101</v>
      </c>
      <c r="L523" s="224">
        <v>350101</v>
      </c>
      <c r="M523" s="210">
        <f>(12*(QUOTIENT(L523,10000)-31))+MOD(QUOTIENT(L523,100),100)+MOD(L523,100)-1</f>
        <v>49</v>
      </c>
      <c r="N523" s="1">
        <f>3100+(100*QUOTIENT(M523-1,12))+MOD(M523-1,12)+1</f>
        <v>3501</v>
      </c>
      <c r="O523" s="178" t="s">
        <v>1177</v>
      </c>
      <c r="BI523" s="43"/>
    </row>
    <row r="524" spans="1:62" ht="14.25">
      <c r="A524" s="1" t="str">
        <f t="shared" si="30"/>
        <v>GG010-Huston-05</v>
      </c>
      <c r="B524" s="19" t="s">
        <v>684</v>
      </c>
      <c r="C524" s="19" t="s">
        <v>2085</v>
      </c>
      <c r="D524" s="19" t="s">
        <v>685</v>
      </c>
      <c r="E524" s="20" t="s">
        <v>1953</v>
      </c>
      <c r="F524" s="20"/>
      <c r="G524" s="103">
        <v>21537</v>
      </c>
      <c r="H524" s="20" t="s">
        <v>104</v>
      </c>
      <c r="I524" s="40" t="s">
        <v>1101</v>
      </c>
      <c r="J524" s="20" t="s">
        <v>2192</v>
      </c>
      <c r="K524" s="127">
        <v>350101</v>
      </c>
      <c r="L524" s="210">
        <v>350201</v>
      </c>
      <c r="M524" s="210">
        <f>(12*(QUOTIENT(L524,10000)-31))+MOD(QUOTIENT(L524,100),100)+MOD(L524,100)-1</f>
        <v>50</v>
      </c>
      <c r="N524" s="1">
        <f>INT(L524/100)+(100*INT((MOD(L524,100)-1)/12))+MOD(MOD(L524,100)-1,12)</f>
        <v>3502</v>
      </c>
      <c r="BI524" s="22"/>
      <c r="BJ524" s="23"/>
    </row>
    <row r="525" spans="1:63" ht="14.25">
      <c r="A525" s="1" t="str">
        <f t="shared" si="30"/>
        <v>GG010-Carrico-10</v>
      </c>
      <c r="B525" s="19" t="s">
        <v>812</v>
      </c>
      <c r="C525" s="19" t="s">
        <v>2085</v>
      </c>
      <c r="D525" s="19" t="s">
        <v>813</v>
      </c>
      <c r="E525" s="20" t="s">
        <v>1958</v>
      </c>
      <c r="F525" s="20"/>
      <c r="G525" s="103">
        <v>13396</v>
      </c>
      <c r="H525" s="20" t="s">
        <v>104</v>
      </c>
      <c r="I525" s="40" t="s">
        <v>1106</v>
      </c>
      <c r="J525" s="20" t="s">
        <v>1535</v>
      </c>
      <c r="K525" s="127">
        <v>350101</v>
      </c>
      <c r="L525" s="210">
        <v>350301</v>
      </c>
      <c r="M525" s="210">
        <f>(12*(QUOTIENT(L525,10000)-31))+MOD(QUOTIENT(L525,100),100)+MOD(L525,100)-1</f>
        <v>51</v>
      </c>
      <c r="N525" s="1">
        <f>INT(L525/100)+(100*INT((MOD(L525,100)-1)/12))+MOD(MOD(L525,100)-1,12)</f>
        <v>3503</v>
      </c>
      <c r="BI525" s="22"/>
      <c r="BJ525" s="24"/>
      <c r="BK525" s="23"/>
    </row>
    <row r="526" spans="1:63" ht="14.25">
      <c r="A526" s="1" t="str">
        <f t="shared" si="30"/>
        <v>GG018-DeMarce-2</v>
      </c>
      <c r="B526" s="19" t="s">
        <v>718</v>
      </c>
      <c r="C526" s="19" t="s">
        <v>2085</v>
      </c>
      <c r="D526" s="19" t="s">
        <v>719</v>
      </c>
      <c r="E526" s="20" t="s">
        <v>197</v>
      </c>
      <c r="F526" s="20"/>
      <c r="G526" s="101">
        <v>2040</v>
      </c>
      <c r="H526" s="20" t="s">
        <v>112</v>
      </c>
      <c r="I526" s="40" t="s">
        <v>212</v>
      </c>
      <c r="K526" s="127">
        <v>350101</v>
      </c>
      <c r="L526" s="210">
        <v>350301</v>
      </c>
      <c r="M526" s="210">
        <f>(12*(QUOTIENT(L526,10000)-31))+MOD(QUOTIENT(L526,100),100)+MOD(L526,100)-1</f>
        <v>51</v>
      </c>
      <c r="N526" s="1">
        <f>INT(L526/100)+(100*INT((MOD(L526,100)-1)/12))+MOD(MOD(L526,100)-1,12)</f>
        <v>3503</v>
      </c>
      <c r="P526" s="70"/>
      <c r="Q526" s="11"/>
      <c r="BI526" s="22"/>
      <c r="BJ526" s="24"/>
      <c r="BK526" s="23"/>
    </row>
    <row r="527" spans="1:63" ht="15">
      <c r="A527" s="175" t="str">
        <f t="shared" si="30"/>
        <v>GG072-Carrico-04</v>
      </c>
      <c r="B527" s="175" t="s">
        <v>812</v>
      </c>
      <c r="C527" s="175" t="s">
        <v>2085</v>
      </c>
      <c r="D527" s="175" t="s">
        <v>813</v>
      </c>
      <c r="E527" s="177" t="s">
        <v>1428</v>
      </c>
      <c r="F527" s="175"/>
      <c r="G527" s="175">
        <v>6968</v>
      </c>
      <c r="H527" s="175" t="s">
        <v>1424</v>
      </c>
      <c r="I527" s="175" t="s">
        <v>1100</v>
      </c>
      <c r="J527" s="177" t="s">
        <v>20</v>
      </c>
      <c r="K527" s="223">
        <v>350101</v>
      </c>
      <c r="L527" s="223">
        <v>350301</v>
      </c>
      <c r="M527" s="210">
        <f>(12*(QUOTIENT(L527,10000)-31))+MOD(QUOTIENT(L527,100),100)+MOD(L527,100)-1</f>
        <v>51</v>
      </c>
      <c r="N527" s="1">
        <f>3100+(100*QUOTIENT(M527-1,12))+MOD(M527-1,12)+1</f>
        <v>3503</v>
      </c>
      <c r="O527" s="176"/>
      <c r="BI527" s="22"/>
      <c r="BJ527" s="24"/>
      <c r="BK527" s="23"/>
    </row>
    <row r="528" spans="1:79" ht="15">
      <c r="A528" s="175" t="str">
        <f t="shared" si="30"/>
        <v>GG076-Lorance-03</v>
      </c>
      <c r="B528" s="175" t="s">
        <v>1273</v>
      </c>
      <c r="C528" s="175" t="s">
        <v>2085</v>
      </c>
      <c r="D528" s="175" t="s">
        <v>1274</v>
      </c>
      <c r="E528" s="177" t="s">
        <v>1454</v>
      </c>
      <c r="F528" s="175"/>
      <c r="G528" s="175">
        <v>12055</v>
      </c>
      <c r="H528" s="175" t="s">
        <v>1452</v>
      </c>
      <c r="I528" s="175" t="s">
        <v>1099</v>
      </c>
      <c r="J528" s="176"/>
      <c r="K528" s="224">
        <v>350101</v>
      </c>
      <c r="L528" s="224">
        <v>350301</v>
      </c>
      <c r="M528" s="210">
        <f>(12*(QUOTIENT(L528,10000)-31))+MOD(QUOTIENT(L528,100),100)+MOD(L528,100)-1</f>
        <v>51</v>
      </c>
      <c r="N528" s="1">
        <f>3100+(100*QUOTIENT(M528-1,12))+MOD(M528-1,12)+1</f>
        <v>3503</v>
      </c>
      <c r="O528" s="176"/>
      <c r="BI528" s="22"/>
      <c r="BJ528" s="24"/>
      <c r="BK528" s="23"/>
      <c r="CA528" s="43"/>
    </row>
    <row r="529" spans="1:63" ht="15">
      <c r="A529" s="175" t="str">
        <f t="shared" si="30"/>
        <v>GG099-Cooper-03</v>
      </c>
      <c r="B529" s="175" t="s">
        <v>893</v>
      </c>
      <c r="C529" s="175" t="s">
        <v>2085</v>
      </c>
      <c r="D529" s="175" t="s">
        <v>1455</v>
      </c>
      <c r="E529" s="177" t="s">
        <v>1653</v>
      </c>
      <c r="F529" s="175"/>
      <c r="G529" s="175">
        <v>16981</v>
      </c>
      <c r="H529" s="175" t="s">
        <v>1650</v>
      </c>
      <c r="I529" s="175" t="s">
        <v>1099</v>
      </c>
      <c r="J529" s="176"/>
      <c r="K529" s="223">
        <v>350101</v>
      </c>
      <c r="L529" s="223">
        <v>350301</v>
      </c>
      <c r="M529" s="210">
        <f>(12*(QUOTIENT(L529,10000)-31))+MOD(QUOTIENT(L529,100),100)+MOD(L529,100)-1</f>
        <v>51</v>
      </c>
      <c r="N529" s="1">
        <f>3100+(100*QUOTIENT(M529-1,12))+MOD(M529-1,12)+1</f>
        <v>3503</v>
      </c>
      <c r="O529" s="176"/>
      <c r="BI529" s="22"/>
      <c r="BJ529" s="24"/>
      <c r="BK529" s="23"/>
    </row>
    <row r="530" spans="1:84" ht="14.25">
      <c r="A530" s="1" t="str">
        <f t="shared" si="30"/>
        <v>GG027-Cooper-02</v>
      </c>
      <c r="B530" s="70" t="s">
        <v>893</v>
      </c>
      <c r="C530" s="70" t="s">
        <v>2085</v>
      </c>
      <c r="D530" s="70" t="s">
        <v>894</v>
      </c>
      <c r="E530" s="20" t="s">
        <v>384</v>
      </c>
      <c r="F530" s="20"/>
      <c r="G530" s="103">
        <v>1625</v>
      </c>
      <c r="H530" s="20" t="s">
        <v>121</v>
      </c>
      <c r="I530" s="40" t="s">
        <v>1098</v>
      </c>
      <c r="K530" s="127">
        <v>350101</v>
      </c>
      <c r="L530" s="215">
        <v>350601</v>
      </c>
      <c r="M530" s="210">
        <f>(12*(QUOTIENT(L530,10000)-31))+MOD(QUOTIENT(L530,100),100)+MOD(L530,100)-1</f>
        <v>54</v>
      </c>
      <c r="N530" s="1">
        <f>3100+(100*QUOTIENT(M530-1,12))+MOD(M530-1,12)+1</f>
        <v>3506</v>
      </c>
      <c r="U530" s="11"/>
      <c r="V530" s="11"/>
      <c r="W530" s="11"/>
      <c r="X530" s="51"/>
      <c r="Y530" s="11"/>
      <c r="Z530" s="11"/>
      <c r="AA530" s="11"/>
      <c r="BC530" s="11"/>
      <c r="BD530" s="11"/>
      <c r="BI530" s="22"/>
      <c r="BJ530" s="24"/>
      <c r="BK530" s="24"/>
      <c r="BL530" s="24"/>
      <c r="BM530" s="24"/>
      <c r="BN530" s="23"/>
      <c r="BQ530" s="70"/>
      <c r="BR530" s="11"/>
      <c r="BS530" s="11"/>
      <c r="BU530" s="11"/>
      <c r="BV530" s="11"/>
      <c r="BW530" s="11"/>
      <c r="BX530" s="11"/>
      <c r="BY530" s="11"/>
      <c r="BZ530" s="11"/>
      <c r="CA530" s="11"/>
      <c r="CB530" s="11"/>
      <c r="CC530" s="11"/>
      <c r="CD530" s="11"/>
      <c r="CE530" s="11"/>
      <c r="CF530" s="58"/>
    </row>
    <row r="531" spans="1:109" s="4" customFormat="1" ht="14.25">
      <c r="A531" s="119" t="s">
        <v>1928</v>
      </c>
      <c r="B531" s="4" t="s">
        <v>925</v>
      </c>
      <c r="C531" s="19" t="s">
        <v>2187</v>
      </c>
      <c r="D531" s="4" t="s">
        <v>926</v>
      </c>
      <c r="E531" s="3" t="s">
        <v>927</v>
      </c>
      <c r="F531" s="3" t="s">
        <v>2160</v>
      </c>
      <c r="G531" s="106">
        <v>153195</v>
      </c>
      <c r="H531" s="2" t="str">
        <f>A531</f>
        <v>B35-CANNON</v>
      </c>
      <c r="I531" s="41" t="s">
        <v>1875</v>
      </c>
      <c r="J531" s="3"/>
      <c r="K531" s="127">
        <v>350101</v>
      </c>
      <c r="L531" s="210">
        <v>350601</v>
      </c>
      <c r="M531" s="210">
        <f>(12*(QUOTIENT(L531,10000)-31))+MOD(QUOTIENT(L531,100),100)+MOD(L531,100)-1</f>
        <v>54</v>
      </c>
      <c r="N531" s="1">
        <f>3100+(100*QUOTIENT(M531-1,12))+MOD(M531-1,12)+1</f>
        <v>3506</v>
      </c>
      <c r="X531" s="48"/>
      <c r="AJ531" s="61"/>
      <c r="AV531" s="61"/>
      <c r="BH531" s="61"/>
      <c r="BI531" s="47"/>
      <c r="BJ531" s="16"/>
      <c r="BK531" s="16"/>
      <c r="BL531" s="16"/>
      <c r="BM531" s="16"/>
      <c r="BN531" s="14"/>
      <c r="BO531" s="14"/>
      <c r="BP531" s="14"/>
      <c r="BT531" s="61"/>
      <c r="CF531" s="61"/>
      <c r="CS531" s="124"/>
      <c r="DE531" s="124"/>
    </row>
    <row r="532" spans="1:67" ht="15">
      <c r="A532" s="175" t="str">
        <f aca="true" t="shared" si="31" ref="A532:A551">TRIM(H532)&amp;"-"&amp;B532&amp;"-"&amp;I532</f>
        <v>GG086-Waters-04</v>
      </c>
      <c r="B532" s="175" t="s">
        <v>541</v>
      </c>
      <c r="C532" s="175" t="s">
        <v>2085</v>
      </c>
      <c r="D532" s="175" t="s">
        <v>1524</v>
      </c>
      <c r="E532" s="177" t="s">
        <v>1525</v>
      </c>
      <c r="F532" s="175"/>
      <c r="G532" s="175">
        <v>15030</v>
      </c>
      <c r="H532" s="175" t="s">
        <v>1519</v>
      </c>
      <c r="I532" s="175" t="s">
        <v>1100</v>
      </c>
      <c r="J532" s="176"/>
      <c r="K532" s="224">
        <v>350101</v>
      </c>
      <c r="L532" s="224">
        <v>350701</v>
      </c>
      <c r="M532" s="210">
        <f>(12*(QUOTIENT(L532,10000)-31))+MOD(QUOTIENT(L532,100),100)+MOD(L532,100)-1</f>
        <v>55</v>
      </c>
      <c r="N532" s="1">
        <f>3100+(100*QUOTIENT(M532-1,12))+MOD(M532-1,12)+1</f>
        <v>3507</v>
      </c>
      <c r="O532" s="176"/>
      <c r="BI532" s="22"/>
      <c r="BJ532" s="24"/>
      <c r="BK532" s="24"/>
      <c r="BL532" s="24"/>
      <c r="BM532" s="24"/>
      <c r="BN532" s="24"/>
      <c r="BO532" s="23"/>
    </row>
    <row r="533" spans="1:68" ht="15">
      <c r="A533" s="175" t="str">
        <f t="shared" si="31"/>
        <v>GG090-Scot-02</v>
      </c>
      <c r="B533" s="175" t="s">
        <v>1464</v>
      </c>
      <c r="C533" s="175" t="s">
        <v>2085</v>
      </c>
      <c r="D533" s="175" t="s">
        <v>1465</v>
      </c>
      <c r="E533" s="177" t="s">
        <v>1571</v>
      </c>
      <c r="F533" s="177"/>
      <c r="G533" s="175">
        <v>3765</v>
      </c>
      <c r="H533" s="175" t="s">
        <v>1570</v>
      </c>
      <c r="I533" s="175" t="s">
        <v>1098</v>
      </c>
      <c r="J533" s="176"/>
      <c r="K533" s="223">
        <v>350101</v>
      </c>
      <c r="L533" s="223">
        <v>350702</v>
      </c>
      <c r="M533" s="210">
        <f>(12*(QUOTIENT(L533,10000)-31))+MOD(QUOTIENT(L533,100),100)+MOD(L533,100)-1</f>
        <v>56</v>
      </c>
      <c r="N533" s="1">
        <f>3100+(100*QUOTIENT(M533-1,12))+MOD(M533-1,12)+1</f>
        <v>3508</v>
      </c>
      <c r="O533" s="177"/>
      <c r="BI533" s="22"/>
      <c r="BJ533" s="24"/>
      <c r="BK533" s="24"/>
      <c r="BL533" s="24"/>
      <c r="BM533" s="24"/>
      <c r="BN533" s="24"/>
      <c r="BO533" s="37" t="s">
        <v>911</v>
      </c>
      <c r="BP533" s="36"/>
    </row>
    <row r="534" spans="1:84" ht="14.25">
      <c r="A534" s="1" t="str">
        <f t="shared" si="31"/>
        <v>GG027-DeMarce-03</v>
      </c>
      <c r="B534" s="70" t="s">
        <v>718</v>
      </c>
      <c r="C534" s="70" t="s">
        <v>2085</v>
      </c>
      <c r="D534" s="70" t="s">
        <v>719</v>
      </c>
      <c r="E534" s="282" t="s">
        <v>385</v>
      </c>
      <c r="F534" s="70"/>
      <c r="G534" s="103">
        <v>10767</v>
      </c>
      <c r="H534" s="20" t="s">
        <v>121</v>
      </c>
      <c r="I534" s="40" t="s">
        <v>1099</v>
      </c>
      <c r="K534" s="127">
        <v>350101</v>
      </c>
      <c r="L534" s="215">
        <v>350901</v>
      </c>
      <c r="M534" s="210">
        <f>(12*(QUOTIENT(L534,10000)-31))+MOD(QUOTIENT(L534,100),100)+MOD(L534,100)-1</f>
        <v>57</v>
      </c>
      <c r="N534" s="1">
        <f>3100+(100*QUOTIENT(M534-1,12))+MOD(M534-1,12)+1</f>
        <v>3509</v>
      </c>
      <c r="U534" s="11"/>
      <c r="V534" s="11"/>
      <c r="W534" s="11"/>
      <c r="X534" s="51"/>
      <c r="Y534" s="11"/>
      <c r="Z534" s="11"/>
      <c r="AA534" s="11"/>
      <c r="BC534" s="11"/>
      <c r="BD534" s="11"/>
      <c r="BI534" s="22"/>
      <c r="BJ534" s="24"/>
      <c r="BK534" s="24"/>
      <c r="BL534" s="24"/>
      <c r="BM534" s="24"/>
      <c r="BN534" s="24"/>
      <c r="BO534" s="24"/>
      <c r="BP534" s="24"/>
      <c r="BQ534" s="99"/>
      <c r="BR534" s="11"/>
      <c r="BS534" s="11"/>
      <c r="BU534" s="11"/>
      <c r="BV534" s="11"/>
      <c r="BW534" s="11"/>
      <c r="BX534" s="11"/>
      <c r="BY534" s="11"/>
      <c r="BZ534" s="11"/>
      <c r="CA534" s="11"/>
      <c r="CB534" s="11"/>
      <c r="CC534" s="11"/>
      <c r="CD534" s="11"/>
      <c r="CE534" s="11"/>
      <c r="CF534" s="58"/>
    </row>
    <row r="535" spans="1:88" ht="14.25">
      <c r="A535" s="1" t="str">
        <f t="shared" si="31"/>
        <v>GG028-Howard-01</v>
      </c>
      <c r="B535" s="70" t="s">
        <v>898</v>
      </c>
      <c r="C535" s="70" t="s">
        <v>2085</v>
      </c>
      <c r="D535" s="70" t="s">
        <v>899</v>
      </c>
      <c r="E535" s="20" t="s">
        <v>431</v>
      </c>
      <c r="F535" s="20"/>
      <c r="G535" s="103">
        <v>9817</v>
      </c>
      <c r="H535" s="20" t="s">
        <v>122</v>
      </c>
      <c r="I535" s="40" t="s">
        <v>1097</v>
      </c>
      <c r="K535" s="127">
        <v>350101</v>
      </c>
      <c r="L535" s="210">
        <v>370302</v>
      </c>
      <c r="M535" s="210">
        <f>(12*(QUOTIENT(L535,10000)-31))+MOD(QUOTIENT(L535,100),100)+MOD(L535,100)-1</f>
        <v>76</v>
      </c>
      <c r="N535" s="1">
        <f>3100+(100*QUOTIENT(M535-1,12))+MOD(M535-1,12)+1</f>
        <v>3704</v>
      </c>
      <c r="U535" s="11"/>
      <c r="V535" s="11"/>
      <c r="W535" s="11"/>
      <c r="X535" s="51"/>
      <c r="Y535" s="11"/>
      <c r="Z535" s="11"/>
      <c r="AA535" s="11"/>
      <c r="BC535" s="11"/>
      <c r="BD535" s="11"/>
      <c r="BI535" s="22"/>
      <c r="BJ535" s="24"/>
      <c r="BK535" s="24"/>
      <c r="BL535" s="24"/>
      <c r="BM535" s="24"/>
      <c r="BN535" s="24"/>
      <c r="BO535" s="24"/>
      <c r="BP535" s="24"/>
      <c r="BQ535" s="119"/>
      <c r="BR535" s="24"/>
      <c r="BS535" s="24"/>
      <c r="BT535" s="56"/>
      <c r="BU535" s="24"/>
      <c r="BV535" s="24"/>
      <c r="BW535" s="24"/>
      <c r="BX535" s="24"/>
      <c r="BY535" s="24"/>
      <c r="BZ535" s="24"/>
      <c r="CA535" s="24"/>
      <c r="CB535" s="24"/>
      <c r="CC535" s="24"/>
      <c r="CD535" s="24"/>
      <c r="CE535" s="24"/>
      <c r="CF535" s="56"/>
      <c r="CG535" s="24"/>
      <c r="CH535" s="24"/>
      <c r="CI535" s="36"/>
      <c r="CJ535" s="36"/>
    </row>
    <row r="536" spans="1:109" ht="14.25">
      <c r="A536" s="154" t="str">
        <f t="shared" si="31"/>
        <v>BRF03-Gannon-02</v>
      </c>
      <c r="B536" s="148" t="s">
        <v>551</v>
      </c>
      <c r="C536" s="19" t="s">
        <v>2183</v>
      </c>
      <c r="D536" s="148" t="s">
        <v>552</v>
      </c>
      <c r="E536" s="149" t="s">
        <v>553</v>
      </c>
      <c r="F536" s="149"/>
      <c r="G536" s="150">
        <v>6000</v>
      </c>
      <c r="H536" s="149" t="s">
        <v>2152</v>
      </c>
      <c r="I536" s="151" t="s">
        <v>1098</v>
      </c>
      <c r="K536">
        <v>350104</v>
      </c>
      <c r="L536" s="212">
        <v>350104</v>
      </c>
      <c r="M536" s="210">
        <f>(12*(QUOTIENT(L536,10000)-31))+MOD(QUOTIENT(L536,100),100)+MOD(L536,100)-1</f>
        <v>52</v>
      </c>
      <c r="N536" s="1">
        <f>3100+(100*QUOTIENT(M536-1,12))+MOD(M536-1,12)+1</f>
        <v>3504</v>
      </c>
      <c r="O536" s="153" t="s">
        <v>2109</v>
      </c>
      <c r="X536" s="52"/>
      <c r="AJ536" s="52"/>
      <c r="AV536" s="52"/>
      <c r="BI536" s="82"/>
      <c r="BJ536" s="43"/>
      <c r="BK536" s="82"/>
      <c r="BL536" s="82"/>
      <c r="BT536" s="52"/>
      <c r="CF536" s="52"/>
      <c r="CS536" s="122"/>
      <c r="DE536" s="122"/>
    </row>
    <row r="537" spans="1:69" ht="14.25">
      <c r="A537" s="1" t="str">
        <f t="shared" si="31"/>
        <v>GG007-Huff-99</v>
      </c>
      <c r="B537" s="19" t="s">
        <v>673</v>
      </c>
      <c r="C537" s="19" t="s">
        <v>2085</v>
      </c>
      <c r="D537" s="19" t="s">
        <v>950</v>
      </c>
      <c r="E537" s="6" t="s">
        <v>1877</v>
      </c>
      <c r="F537" s="6"/>
      <c r="G537" s="102">
        <v>5130</v>
      </c>
      <c r="H537" s="6" t="s">
        <v>102</v>
      </c>
      <c r="I537" s="40" t="s">
        <v>52</v>
      </c>
      <c r="J537" s="20" t="s">
        <v>1533</v>
      </c>
      <c r="K537" s="127">
        <v>350104</v>
      </c>
      <c r="L537" s="210">
        <v>350505</v>
      </c>
      <c r="M537" s="210">
        <f>(12*(QUOTIENT(L537,10000)-31))+MOD(QUOTIENT(L537,100),100)+MOD(L537,100)-1</f>
        <v>57</v>
      </c>
      <c r="N537" s="1">
        <f>3100+(100*QUOTIENT(M537-1,12))+MOD(M537-1,12)+1</f>
        <v>3509</v>
      </c>
      <c r="BI537" s="35"/>
      <c r="BJ537" s="35"/>
      <c r="BK537" s="35"/>
      <c r="BL537" s="35"/>
      <c r="BM537" s="36"/>
      <c r="BN537" s="36"/>
      <c r="BO537" s="36"/>
      <c r="BP537" s="36"/>
      <c r="BQ537" s="36"/>
    </row>
    <row r="538" spans="1:91" ht="14.25">
      <c r="A538" s="1" t="str">
        <f t="shared" si="31"/>
        <v>GG020-Huff-07</v>
      </c>
      <c r="B538" s="19" t="s">
        <v>673</v>
      </c>
      <c r="C538" s="19" t="s">
        <v>2085</v>
      </c>
      <c r="D538" s="19" t="s">
        <v>950</v>
      </c>
      <c r="E538" s="20" t="s">
        <v>269</v>
      </c>
      <c r="F538" s="20"/>
      <c r="G538" s="103">
        <v>3829</v>
      </c>
      <c r="H538" s="20" t="s">
        <v>114</v>
      </c>
      <c r="I538" s="40" t="s">
        <v>1103</v>
      </c>
      <c r="K538" s="127">
        <v>350106</v>
      </c>
      <c r="L538" s="210">
        <v>350106</v>
      </c>
      <c r="M538" s="210">
        <f>(12*(QUOTIENT(L538,10000)-31))+MOD(QUOTIENT(L538,100),100)+MOD(L538,100)-1</f>
        <v>54</v>
      </c>
      <c r="N538" s="1">
        <f>INT(L538/100)+(100*INT((MOD(L538,100)-1)/12))+MOD(MOD(L538,100)-1,12)</f>
        <v>3506</v>
      </c>
      <c r="U538" s="11"/>
      <c r="V538" s="11"/>
      <c r="W538" s="11"/>
      <c r="X538" s="51"/>
      <c r="Y538" s="11"/>
      <c r="Z538" s="11"/>
      <c r="AA538" s="11"/>
      <c r="BC538" s="11"/>
      <c r="BD538" s="11"/>
      <c r="BI538" s="43"/>
      <c r="BJ538" s="43"/>
      <c r="BK538" s="43"/>
      <c r="BL538" s="43"/>
      <c r="BM538" s="43"/>
      <c r="BN538" s="43"/>
      <c r="BQ538" s="70"/>
      <c r="BR538" s="11"/>
      <c r="BS538" s="11"/>
      <c r="BT538" s="58"/>
      <c r="BU538" s="11"/>
      <c r="BV538" s="11"/>
      <c r="BW538" s="11"/>
      <c r="BX538" s="11"/>
      <c r="BY538" s="11"/>
      <c r="BZ538" s="11"/>
      <c r="CA538" s="11"/>
      <c r="CB538" s="11"/>
      <c r="CC538" s="11"/>
      <c r="CD538" s="11"/>
      <c r="CE538" s="11"/>
      <c r="CF538" s="58"/>
      <c r="CG538" s="11"/>
      <c r="CH538" s="11"/>
      <c r="CI538" s="11"/>
      <c r="CJ538" s="11"/>
      <c r="CK538" s="11"/>
      <c r="CL538" s="11"/>
      <c r="CM538" s="11"/>
    </row>
    <row r="539" spans="1:109" ht="14.25">
      <c r="A539" s="148" t="str">
        <f t="shared" si="31"/>
        <v>GG034-Zeek-02</v>
      </c>
      <c r="B539" s="148" t="s">
        <v>694</v>
      </c>
      <c r="C539" s="139" t="s">
        <v>2085</v>
      </c>
      <c r="D539" s="148" t="s">
        <v>695</v>
      </c>
      <c r="E539" s="149" t="s">
        <v>504</v>
      </c>
      <c r="F539" s="149"/>
      <c r="G539" s="150">
        <v>7191</v>
      </c>
      <c r="H539" s="149" t="s">
        <v>128</v>
      </c>
      <c r="I539" s="151" t="s">
        <v>1098</v>
      </c>
      <c r="K539" s="167">
        <v>350106</v>
      </c>
      <c r="L539" s="220">
        <v>350106</v>
      </c>
      <c r="M539" s="210">
        <f>(12*(QUOTIENT(L539,10000)-31))+MOD(QUOTIENT(L539,100),100)+MOD(L539,100)-1</f>
        <v>54</v>
      </c>
      <c r="N539" s="1">
        <f>3100+(100*QUOTIENT(M539-1,12))+MOD(M539-1,12)+1</f>
        <v>3506</v>
      </c>
      <c r="O539" s="153" t="s">
        <v>2109</v>
      </c>
      <c r="X539" s="52"/>
      <c r="AJ539" s="52"/>
      <c r="AV539" s="52"/>
      <c r="BI539" s="266"/>
      <c r="BJ539" s="266"/>
      <c r="BK539" s="266"/>
      <c r="BL539" s="266"/>
      <c r="BM539" s="266"/>
      <c r="BN539" s="266"/>
      <c r="BT539" s="52"/>
      <c r="CF539" s="52"/>
      <c r="CS539" s="122"/>
      <c r="DE539" s="122"/>
    </row>
    <row r="540" spans="1:69" ht="14.25">
      <c r="A540" s="1" t="str">
        <f t="shared" si="31"/>
        <v>GG009-Friend-13</v>
      </c>
      <c r="B540" s="19" t="s">
        <v>794</v>
      </c>
      <c r="C540" s="19" t="s">
        <v>2085</v>
      </c>
      <c r="D540" s="19" t="s">
        <v>795</v>
      </c>
      <c r="E540" s="20" t="s">
        <v>1072</v>
      </c>
      <c r="F540" s="20"/>
      <c r="G540" s="103">
        <v>8296</v>
      </c>
      <c r="H540" s="20" t="s">
        <v>101</v>
      </c>
      <c r="I540" s="40" t="s">
        <v>1109</v>
      </c>
      <c r="K540" s="127">
        <v>350109</v>
      </c>
      <c r="L540" s="210">
        <v>350901</v>
      </c>
      <c r="M540" s="210">
        <f>(12*(QUOTIENT(L540,10000)-31))+MOD(QUOTIENT(L540,100),100)+MOD(L540,100)-1</f>
        <v>57</v>
      </c>
      <c r="N540" s="1">
        <f>INT(L540/100)+(100*INT((MOD(L540,100)-1)/12))+MOD(MOD(L540,100)-1,12)</f>
        <v>3509</v>
      </c>
      <c r="BI540" s="35"/>
      <c r="BJ540" s="35"/>
      <c r="BK540" s="35"/>
      <c r="BL540" s="35"/>
      <c r="BM540" s="35"/>
      <c r="BN540" s="35"/>
      <c r="BO540" s="35"/>
      <c r="BP540" s="35"/>
      <c r="BQ540" s="43"/>
    </row>
    <row r="541" spans="1:72" ht="14.25">
      <c r="A541" s="1" t="str">
        <f t="shared" si="31"/>
        <v>GG009-Boatright-02</v>
      </c>
      <c r="B541" s="19" t="s">
        <v>752</v>
      </c>
      <c r="C541" s="19" t="s">
        <v>2085</v>
      </c>
      <c r="D541" s="19" t="s">
        <v>753</v>
      </c>
      <c r="E541" s="20" t="s">
        <v>1055</v>
      </c>
      <c r="F541" s="20"/>
      <c r="G541" s="103">
        <v>473</v>
      </c>
      <c r="H541" s="20" t="s">
        <v>101</v>
      </c>
      <c r="I541" s="40" t="s">
        <v>1098</v>
      </c>
      <c r="K541" s="127">
        <v>350112</v>
      </c>
      <c r="L541" s="210">
        <v>350112</v>
      </c>
      <c r="M541" s="210">
        <f>(12*(QUOTIENT(L541,10000)-31))+MOD(QUOTIENT(L541,100),100)+MOD(L541,100)-1</f>
        <v>60</v>
      </c>
      <c r="N541" s="1">
        <f>3100+(100*QUOTIENT(M541-1,12))+MOD(M541-1,12)+1</f>
        <v>3512</v>
      </c>
      <c r="BI541" s="46"/>
      <c r="BJ541" s="24"/>
      <c r="BK541" s="24"/>
      <c r="BL541" s="24"/>
      <c r="BM541" s="24"/>
      <c r="BN541" s="24"/>
      <c r="BO541" s="24"/>
      <c r="BP541" s="24"/>
      <c r="BQ541" s="24"/>
      <c r="BR541" s="24"/>
      <c r="BS541" s="24"/>
      <c r="BT541" s="54"/>
    </row>
    <row r="542" spans="1:72" ht="14.25">
      <c r="A542" s="1" t="str">
        <f t="shared" si="31"/>
        <v>GG009-Clavell-03</v>
      </c>
      <c r="B542" s="19" t="s">
        <v>805</v>
      </c>
      <c r="C542" s="19" t="s">
        <v>2085</v>
      </c>
      <c r="D542" s="19" t="s">
        <v>1057</v>
      </c>
      <c r="E542" s="20" t="s">
        <v>1056</v>
      </c>
      <c r="F542" s="20"/>
      <c r="G542" s="103">
        <v>5524</v>
      </c>
      <c r="H542" s="20" t="s">
        <v>101</v>
      </c>
      <c r="I542" s="40" t="s">
        <v>1099</v>
      </c>
      <c r="J542" s="20" t="s">
        <v>2192</v>
      </c>
      <c r="K542" s="127">
        <v>350112</v>
      </c>
      <c r="L542" s="210">
        <v>350112</v>
      </c>
      <c r="M542" s="210">
        <f>(12*(QUOTIENT(L542,10000)-31))+MOD(QUOTIENT(L542,100),100)+MOD(L542,100)-1</f>
        <v>60</v>
      </c>
      <c r="N542" s="1">
        <f>3100+(100*QUOTIENT(M542-1,12))+MOD(M542-1,12)+1</f>
        <v>3512</v>
      </c>
      <c r="BI542" s="46"/>
      <c r="BJ542" s="24"/>
      <c r="BK542" s="24"/>
      <c r="BL542" s="24"/>
      <c r="BM542" s="24"/>
      <c r="BN542" s="24"/>
      <c r="BO542" s="24"/>
      <c r="BP542" s="24"/>
      <c r="BQ542" s="24"/>
      <c r="BR542" s="24"/>
      <c r="BS542" s="24"/>
      <c r="BT542" s="54"/>
    </row>
    <row r="543" spans="1:109" ht="14.25">
      <c r="A543" s="148" t="str">
        <f t="shared" si="31"/>
        <v>GG035-Cooper-02</v>
      </c>
      <c r="B543" s="148" t="s">
        <v>893</v>
      </c>
      <c r="C543" s="70" t="s">
        <v>2085</v>
      </c>
      <c r="D543" s="148" t="s">
        <v>894</v>
      </c>
      <c r="E543" s="149" t="s">
        <v>514</v>
      </c>
      <c r="F543" s="149"/>
      <c r="G543" s="150">
        <v>7665</v>
      </c>
      <c r="H543" s="149" t="s">
        <v>129</v>
      </c>
      <c r="I543" s="151" t="s">
        <v>1098</v>
      </c>
      <c r="K543" s="153">
        <v>350112</v>
      </c>
      <c r="L543" s="212">
        <v>350112</v>
      </c>
      <c r="M543" s="210">
        <f>(12*(QUOTIENT(L543,10000)-31))+MOD(QUOTIENT(L543,100),100)+MOD(L543,100)-1</f>
        <v>60</v>
      </c>
      <c r="N543" s="1">
        <f>3100+(100*QUOTIENT(M543-1,12))+MOD(M543-1,12)+1</f>
        <v>3512</v>
      </c>
      <c r="X543" s="52"/>
      <c r="AJ543" s="52"/>
      <c r="AV543" s="52"/>
      <c r="BI543" s="266"/>
      <c r="BJ543" s="266"/>
      <c r="BK543" s="266"/>
      <c r="BL543" s="266"/>
      <c r="BM543" s="266"/>
      <c r="BN543" s="266"/>
      <c r="BO543" s="266"/>
      <c r="BP543" s="266"/>
      <c r="BQ543" s="266"/>
      <c r="BR543" s="266"/>
      <c r="BS543" s="266"/>
      <c r="BT543" s="74"/>
      <c r="CF543" s="52"/>
      <c r="CS543" s="122"/>
      <c r="DE543" s="122"/>
    </row>
    <row r="544" spans="1:72" ht="15">
      <c r="A544" s="175" t="str">
        <f t="shared" si="31"/>
        <v>GG049-Howard-01</v>
      </c>
      <c r="B544" s="175" t="s">
        <v>898</v>
      </c>
      <c r="C544" s="175" t="s">
        <v>2085</v>
      </c>
      <c r="D544" s="175" t="s">
        <v>899</v>
      </c>
      <c r="E544" s="177" t="s">
        <v>1141</v>
      </c>
      <c r="F544" s="175"/>
      <c r="G544" s="175">
        <v>6534</v>
      </c>
      <c r="H544" s="175" t="s">
        <v>1142</v>
      </c>
      <c r="I544" s="177" t="s">
        <v>1097</v>
      </c>
      <c r="J544" s="176"/>
      <c r="K544" s="224">
        <v>350112</v>
      </c>
      <c r="L544" s="224">
        <v>350112</v>
      </c>
      <c r="M544" s="210">
        <f>(12*(QUOTIENT(L544,10000)-31))+MOD(QUOTIENT(L544,100),100)+MOD(L544,100)-1</f>
        <v>60</v>
      </c>
      <c r="N544" s="1">
        <f>3100+(100*QUOTIENT(M544-1,12))+MOD(M544-1,12)+1</f>
        <v>3512</v>
      </c>
      <c r="O544" s="179"/>
      <c r="AQ544" s="11"/>
      <c r="AR544" s="11"/>
      <c r="AS544" s="11"/>
      <c r="AT544" s="11"/>
      <c r="AU544" s="11"/>
      <c r="AV544" s="58"/>
      <c r="AW544" s="11"/>
      <c r="AX544" s="11"/>
      <c r="AY544" s="11"/>
      <c r="AZ544" s="11"/>
      <c r="BA544" s="11"/>
      <c r="BB544" s="11"/>
      <c r="BC544" s="11"/>
      <c r="BD544" s="11"/>
      <c r="BI544" s="266"/>
      <c r="BJ544" s="266"/>
      <c r="BK544" s="266"/>
      <c r="BL544" s="266"/>
      <c r="BM544" s="266"/>
      <c r="BN544" s="266"/>
      <c r="BO544" s="266"/>
      <c r="BP544" s="266"/>
      <c r="BQ544" s="266"/>
      <c r="BR544" s="266"/>
      <c r="BS544" s="266"/>
      <c r="BT544" s="74"/>
    </row>
    <row r="545" spans="1:109" s="11" customFormat="1" ht="15">
      <c r="A545" s="274" t="str">
        <f t="shared" si="31"/>
        <v>GG061-Brown-04</v>
      </c>
      <c r="B545" s="274" t="s">
        <v>1218</v>
      </c>
      <c r="C545" s="274" t="s">
        <v>2085</v>
      </c>
      <c r="D545" s="274" t="s">
        <v>1298</v>
      </c>
      <c r="E545" s="275" t="s">
        <v>1299</v>
      </c>
      <c r="F545" s="274"/>
      <c r="G545" s="274">
        <v>1201</v>
      </c>
      <c r="H545" s="274" t="s">
        <v>1292</v>
      </c>
      <c r="I545" s="285" t="s">
        <v>1100</v>
      </c>
      <c r="J545" s="275" t="s">
        <v>29</v>
      </c>
      <c r="K545" s="258">
        <v>350112</v>
      </c>
      <c r="L545" s="258">
        <v>350112</v>
      </c>
      <c r="M545" s="215">
        <f>(12*(QUOTIENT(L545,10000)-31))+MOD(QUOTIENT(L545,100),100)+MOD(L545,100)-1</f>
        <v>60</v>
      </c>
      <c r="N545" s="11">
        <f>3100+(100*QUOTIENT(M545-1,12))+MOD(M545-1,12)+1</f>
        <v>3512</v>
      </c>
      <c r="O545" s="276"/>
      <c r="X545" s="51"/>
      <c r="AJ545" s="58"/>
      <c r="AV545" s="58"/>
      <c r="BH545" s="58"/>
      <c r="BI545" s="43"/>
      <c r="BJ545" s="43"/>
      <c r="BK545" s="43"/>
      <c r="BL545" s="43"/>
      <c r="BM545" s="43"/>
      <c r="BN545" s="43"/>
      <c r="BO545" s="43"/>
      <c r="BP545" s="43"/>
      <c r="BQ545" s="43"/>
      <c r="BR545" s="43"/>
      <c r="BS545" s="43"/>
      <c r="BT545" s="74"/>
      <c r="CF545" s="58"/>
      <c r="CS545" s="132"/>
      <c r="DE545" s="132"/>
    </row>
    <row r="546" spans="1:109" s="11" customFormat="1" ht="15">
      <c r="A546" s="274" t="str">
        <f t="shared" si="31"/>
        <v>GG062-S. Brown-06</v>
      </c>
      <c r="B546" s="274" t="s">
        <v>1319</v>
      </c>
      <c r="C546" s="274" t="s">
        <v>2085</v>
      </c>
      <c r="D546" s="274" t="s">
        <v>1219</v>
      </c>
      <c r="E546" s="275" t="s">
        <v>1320</v>
      </c>
      <c r="F546" s="274"/>
      <c r="G546" s="274">
        <v>1461</v>
      </c>
      <c r="H546" s="274" t="s">
        <v>1310</v>
      </c>
      <c r="I546" s="285" t="s">
        <v>1102</v>
      </c>
      <c r="J546" s="275" t="s">
        <v>29</v>
      </c>
      <c r="K546" s="258">
        <v>350112</v>
      </c>
      <c r="L546" s="258">
        <v>350112</v>
      </c>
      <c r="M546" s="215">
        <f>(12*(QUOTIENT(L546,10000)-31))+MOD(QUOTIENT(L546,100),100)+MOD(L546,100)-1</f>
        <v>60</v>
      </c>
      <c r="N546" s="11">
        <f>3100+(100*QUOTIENT(M546-1,12))+MOD(M546-1,12)+1</f>
        <v>3512</v>
      </c>
      <c r="O546" s="276"/>
      <c r="X546" s="51"/>
      <c r="AJ546" s="58"/>
      <c r="AV546" s="58"/>
      <c r="BH546" s="58"/>
      <c r="BI546" s="43"/>
      <c r="BJ546" s="43"/>
      <c r="BK546" s="43"/>
      <c r="BL546" s="43"/>
      <c r="BM546" s="43"/>
      <c r="BN546" s="43"/>
      <c r="BO546" s="43"/>
      <c r="BP546" s="43"/>
      <c r="BQ546" s="43"/>
      <c r="BR546" s="43"/>
      <c r="BS546" s="43"/>
      <c r="BT546" s="74"/>
      <c r="CF546" s="58"/>
      <c r="CS546" s="132"/>
      <c r="DE546" s="132"/>
    </row>
    <row r="547" spans="1:72" ht="15">
      <c r="A547" s="175" t="str">
        <f t="shared" si="31"/>
        <v>GG063-Brown-04</v>
      </c>
      <c r="B547" s="175" t="s">
        <v>1218</v>
      </c>
      <c r="C547" s="175" t="s">
        <v>2085</v>
      </c>
      <c r="D547" s="175" t="s">
        <v>1330</v>
      </c>
      <c r="E547" s="177" t="s">
        <v>1331</v>
      </c>
      <c r="F547" s="175"/>
      <c r="G547" s="175">
        <v>5327</v>
      </c>
      <c r="H547" s="175" t="s">
        <v>1326</v>
      </c>
      <c r="I547" s="179" t="s">
        <v>1100</v>
      </c>
      <c r="J547" s="177" t="s">
        <v>29</v>
      </c>
      <c r="K547" s="224">
        <v>350112</v>
      </c>
      <c r="L547" s="224">
        <v>350112</v>
      </c>
      <c r="M547" s="210">
        <f>(12*(QUOTIENT(L547,10000)-31))+MOD(QUOTIENT(L547,100),100)+MOD(L547,100)-1</f>
        <v>60</v>
      </c>
      <c r="N547" s="1">
        <f>3100+(100*QUOTIENT(M547-1,12))+MOD(M547-1,12)+1</f>
        <v>3512</v>
      </c>
      <c r="O547" s="176"/>
      <c r="BI547" s="43"/>
      <c r="BJ547" s="43"/>
      <c r="BK547" s="43"/>
      <c r="BL547" s="43"/>
      <c r="BM547" s="43"/>
      <c r="BN547" s="43"/>
      <c r="BO547" s="43"/>
      <c r="BP547" s="43"/>
      <c r="BQ547" s="43"/>
      <c r="BR547" s="43"/>
      <c r="BS547" s="43"/>
      <c r="BT547" s="74"/>
    </row>
    <row r="548" spans="1:72" ht="15">
      <c r="A548" s="175" t="str">
        <f t="shared" si="31"/>
        <v>GG065-Brown-06</v>
      </c>
      <c r="B548" s="175" t="s">
        <v>1218</v>
      </c>
      <c r="C548" s="175" t="s">
        <v>2085</v>
      </c>
      <c r="D548" s="175" t="s">
        <v>1330</v>
      </c>
      <c r="E548" s="177" t="s">
        <v>1355</v>
      </c>
      <c r="F548" s="175"/>
      <c r="G548" s="175">
        <v>4127</v>
      </c>
      <c r="H548" s="175" t="s">
        <v>1347</v>
      </c>
      <c r="I548" s="175" t="s">
        <v>1102</v>
      </c>
      <c r="J548" s="177" t="s">
        <v>29</v>
      </c>
      <c r="K548" s="224">
        <v>350112</v>
      </c>
      <c r="L548" s="224">
        <v>350112</v>
      </c>
      <c r="M548" s="210">
        <f>(12*(QUOTIENT(L548,10000)-31))+MOD(QUOTIENT(L548,100),100)+MOD(L548,100)-1</f>
        <v>60</v>
      </c>
      <c r="N548" s="1">
        <f>3100+(100*QUOTIENT(M548-1,12))+MOD(M548-1,12)+1</f>
        <v>3512</v>
      </c>
      <c r="O548" s="176"/>
      <c r="BI548" s="43"/>
      <c r="BJ548" s="43"/>
      <c r="BK548" s="43"/>
      <c r="BL548" s="43"/>
      <c r="BM548" s="43"/>
      <c r="BN548" s="43"/>
      <c r="BO548" s="43"/>
      <c r="BP548" s="43"/>
      <c r="BQ548" s="43"/>
      <c r="BR548" s="43"/>
      <c r="BS548" s="43"/>
      <c r="BT548" s="74"/>
    </row>
    <row r="549" spans="1:72" ht="15">
      <c r="A549" s="175" t="str">
        <f t="shared" si="31"/>
        <v>GG066-Brown-02</v>
      </c>
      <c r="B549" s="175" t="s">
        <v>1218</v>
      </c>
      <c r="C549" s="175" t="s">
        <v>2085</v>
      </c>
      <c r="D549" s="175" t="s">
        <v>1360</v>
      </c>
      <c r="E549" s="177" t="s">
        <v>1361</v>
      </c>
      <c r="F549" s="175"/>
      <c r="G549" s="175">
        <v>3295</v>
      </c>
      <c r="H549" s="175" t="s">
        <v>1358</v>
      </c>
      <c r="I549" s="175" t="s">
        <v>1098</v>
      </c>
      <c r="J549" s="177" t="s">
        <v>29</v>
      </c>
      <c r="K549" s="224">
        <v>350112</v>
      </c>
      <c r="L549" s="224">
        <v>350112</v>
      </c>
      <c r="M549" s="210">
        <f>(12*(QUOTIENT(L549,10000)-31))+MOD(QUOTIENT(L549,100),100)+MOD(L549,100)-1</f>
        <v>60</v>
      </c>
      <c r="N549" s="1">
        <f>3100+(100*QUOTIENT(M549-1,12))+MOD(M549-1,12)+1</f>
        <v>3512</v>
      </c>
      <c r="O549" s="176"/>
      <c r="BI549" s="43"/>
      <c r="BJ549" s="43"/>
      <c r="BK549" s="43"/>
      <c r="BL549" s="43"/>
      <c r="BM549" s="43"/>
      <c r="BN549" s="43"/>
      <c r="BO549" s="43"/>
      <c r="BP549" s="43"/>
      <c r="BQ549" s="43"/>
      <c r="BR549" s="43"/>
      <c r="BS549" s="43"/>
      <c r="BT549" s="74"/>
    </row>
    <row r="550" spans="1:72" ht="15">
      <c r="A550" s="175" t="str">
        <f t="shared" si="31"/>
        <v>GG066-Cooper-07</v>
      </c>
      <c r="B550" s="175" t="s">
        <v>893</v>
      </c>
      <c r="C550" s="175" t="s">
        <v>2085</v>
      </c>
      <c r="D550" s="175" t="s">
        <v>894</v>
      </c>
      <c r="E550" s="177" t="s">
        <v>1369</v>
      </c>
      <c r="F550" s="175"/>
      <c r="G550" s="175">
        <v>2038</v>
      </c>
      <c r="H550" s="175" t="s">
        <v>1358</v>
      </c>
      <c r="I550" s="175" t="s">
        <v>1103</v>
      </c>
      <c r="J550" s="176"/>
      <c r="K550" s="224">
        <v>350112</v>
      </c>
      <c r="L550" s="224">
        <v>350112</v>
      </c>
      <c r="M550" s="210">
        <f>(12*(QUOTIENT(L550,10000)-31))+MOD(QUOTIENT(L550,100),100)+MOD(L550,100)-1</f>
        <v>60</v>
      </c>
      <c r="N550" s="1">
        <f>3100+(100*QUOTIENT(M550-1,12))+MOD(M550-1,12)+1</f>
        <v>3512</v>
      </c>
      <c r="O550" s="176"/>
      <c r="BI550" s="43"/>
      <c r="BJ550" s="43"/>
      <c r="BK550" s="43"/>
      <c r="BL550" s="43"/>
      <c r="BM550" s="43"/>
      <c r="BN550" s="43"/>
      <c r="BO550" s="43"/>
      <c r="BP550" s="43"/>
      <c r="BQ550" s="43"/>
      <c r="BR550" s="43"/>
      <c r="BS550" s="43"/>
      <c r="BT550" s="74"/>
    </row>
    <row r="551" spans="1:84" ht="14.25">
      <c r="A551" s="189" t="str">
        <f t="shared" si="31"/>
        <v>GG06P-Flint-01</v>
      </c>
      <c r="B551" s="70" t="s">
        <v>679</v>
      </c>
      <c r="C551" s="70" t="s">
        <v>2186</v>
      </c>
      <c r="D551" s="70" t="s">
        <v>680</v>
      </c>
      <c r="E551" s="20" t="s">
        <v>96</v>
      </c>
      <c r="F551" s="20"/>
      <c r="G551" s="103"/>
      <c r="H551" s="20" t="s">
        <v>2176</v>
      </c>
      <c r="I551" s="40" t="s">
        <v>1097</v>
      </c>
      <c r="K551" s="127">
        <v>350112</v>
      </c>
      <c r="L551" s="215">
        <v>350112</v>
      </c>
      <c r="M551" s="210">
        <f>(12*(QUOTIENT(L551,10000)-31))+MOD(QUOTIENT(L551,100),100)+MOD(L551,100)-1</f>
        <v>60</v>
      </c>
      <c r="N551" s="1">
        <f>3100+(100*QUOTIENT(M551-1,12))+MOD(M551-1,12)+1</f>
        <v>3512</v>
      </c>
      <c r="U551" s="11"/>
      <c r="V551" s="11"/>
      <c r="W551" s="11"/>
      <c r="X551" s="51"/>
      <c r="Y551" s="11"/>
      <c r="Z551" s="11"/>
      <c r="AA551" s="11"/>
      <c r="BC551" s="11"/>
      <c r="BD551" s="11"/>
      <c r="BI551" s="43"/>
      <c r="BJ551" s="43"/>
      <c r="BK551" s="43"/>
      <c r="BL551" s="43"/>
      <c r="BM551" s="43"/>
      <c r="BN551" s="43"/>
      <c r="BO551" s="43"/>
      <c r="BP551" s="43"/>
      <c r="BQ551" s="76"/>
      <c r="BR551" s="43"/>
      <c r="BS551" s="43"/>
      <c r="BT551" s="74"/>
      <c r="BU551" s="11"/>
      <c r="BV551" s="11"/>
      <c r="BW551" s="11"/>
      <c r="BX551" s="11"/>
      <c r="BY551" s="11"/>
      <c r="BZ551" s="11"/>
      <c r="CA551" s="11"/>
      <c r="CB551" s="11"/>
      <c r="CC551" s="11"/>
      <c r="CD551" s="11"/>
      <c r="CE551" s="11"/>
      <c r="CF551" s="58"/>
    </row>
    <row r="552" spans="1:109" s="11" customFormat="1" ht="15">
      <c r="A552" s="274" t="str">
        <f>H552&amp;"-"&amp;B552&amp;"-"&amp;I552</f>
        <v>RofP012-Brown-00</v>
      </c>
      <c r="B552" s="275" t="s">
        <v>1218</v>
      </c>
      <c r="C552" s="275" t="s">
        <v>2184</v>
      </c>
      <c r="D552" s="275" t="s">
        <v>1759</v>
      </c>
      <c r="E552" s="275" t="s">
        <v>1760</v>
      </c>
      <c r="F552" s="275" t="s">
        <v>29</v>
      </c>
      <c r="G552" s="276"/>
      <c r="H552" s="275" t="s">
        <v>1761</v>
      </c>
      <c r="I552" s="275" t="str">
        <f>TEXT(0,"00")</f>
        <v>00</v>
      </c>
      <c r="J552" s="276"/>
      <c r="K552" s="234">
        <v>350112</v>
      </c>
      <c r="L552" s="234">
        <v>360112</v>
      </c>
      <c r="M552" s="210">
        <f>(12*(QUOTIENT(L552,10000)-31))+MOD(QUOTIENT(L552,100),100)+MOD(L552,100)-1</f>
        <v>72</v>
      </c>
      <c r="N552" s="1">
        <f>3100+(100*QUOTIENT(M552-1,12))+MOD(M552-1,12)+1</f>
        <v>3612</v>
      </c>
      <c r="X552" s="51"/>
      <c r="AJ552" s="58"/>
      <c r="AV552" s="58"/>
      <c r="BH552" s="58"/>
      <c r="BI552" s="35"/>
      <c r="BJ552" s="35"/>
      <c r="BK552" s="35"/>
      <c r="BL552" s="35"/>
      <c r="BM552" s="35"/>
      <c r="BN552" s="35"/>
      <c r="BO552" s="35"/>
      <c r="BP552" s="35"/>
      <c r="BQ552" s="35"/>
      <c r="BR552" s="35"/>
      <c r="BS552" s="35"/>
      <c r="BT552" s="97"/>
      <c r="BU552" s="36"/>
      <c r="BV552" s="36"/>
      <c r="BW552" s="36"/>
      <c r="BX552" s="36"/>
      <c r="BY552" s="36"/>
      <c r="BZ552" s="36"/>
      <c r="CA552" s="36"/>
      <c r="CB552" s="36"/>
      <c r="CC552" s="36"/>
      <c r="CD552" s="36"/>
      <c r="CE552" s="36"/>
      <c r="CF552" s="98"/>
      <c r="CS552" s="132"/>
      <c r="DE552" s="132"/>
    </row>
    <row r="553" spans="1:71" ht="14.25">
      <c r="A553" s="1" t="str">
        <f aca="true" t="shared" si="32" ref="A553:A578">TRIM(H553)&amp;"-"&amp;B553&amp;"-"&amp;I553</f>
        <v>GG014-Howard-10</v>
      </c>
      <c r="B553" s="19" t="s">
        <v>898</v>
      </c>
      <c r="C553" s="19" t="s">
        <v>2085</v>
      </c>
      <c r="D553" s="19" t="s">
        <v>899</v>
      </c>
      <c r="E553" s="20" t="s">
        <v>45</v>
      </c>
      <c r="F553" s="20"/>
      <c r="G553" s="103">
        <v>5100</v>
      </c>
      <c r="H553" s="20" t="s">
        <v>108</v>
      </c>
      <c r="I553" s="40" t="s">
        <v>1106</v>
      </c>
      <c r="K553" s="127">
        <v>350201</v>
      </c>
      <c r="L553" s="210">
        <v>350201</v>
      </c>
      <c r="M553" s="210">
        <f>(12*(QUOTIENT(L553,10000)-31))+MOD(QUOTIENT(L553,100),100)+MOD(L553,100)-1</f>
        <v>50</v>
      </c>
      <c r="N553" s="1">
        <f>INT(L553/100)+(100*INT((MOD(L553,100)-1)/12))+MOD(MOD(L553,100)-1,12)</f>
        <v>3502</v>
      </c>
      <c r="U553" s="11"/>
      <c r="V553" s="11"/>
      <c r="W553" s="11"/>
      <c r="X553" s="51"/>
      <c r="Y553" s="11"/>
      <c r="Z553" s="11"/>
      <c r="AA553" s="11"/>
      <c r="BC553" s="11"/>
      <c r="BD553" s="11"/>
      <c r="BJ553" s="43"/>
      <c r="BQ553" s="70"/>
      <c r="BR553" s="11"/>
      <c r="BS553" s="11"/>
    </row>
    <row r="554" spans="1:63" ht="15">
      <c r="A554" s="175" t="str">
        <f t="shared" si="32"/>
        <v>GG052-DeMarceq-04</v>
      </c>
      <c r="B554" s="175" t="s">
        <v>1173</v>
      </c>
      <c r="C554" s="175" t="s">
        <v>2085</v>
      </c>
      <c r="D554" s="175" t="s">
        <v>1174</v>
      </c>
      <c r="E554" s="177" t="s">
        <v>1175</v>
      </c>
      <c r="F554" s="175"/>
      <c r="G554" s="175">
        <v>11591</v>
      </c>
      <c r="H554" s="175" t="s">
        <v>1167</v>
      </c>
      <c r="I554" s="175" t="s">
        <v>1100</v>
      </c>
      <c r="J554" s="178"/>
      <c r="K554" s="224">
        <v>350201</v>
      </c>
      <c r="L554" s="224">
        <v>350301</v>
      </c>
      <c r="M554" s="210">
        <f>(12*(QUOTIENT(L554,10000)-31))+MOD(QUOTIENT(L554,100),100)+MOD(L554,100)-1</f>
        <v>51</v>
      </c>
      <c r="N554" s="1">
        <f>3100+(100*QUOTIENT(M554-1,12))+MOD(M554-1,12)+1</f>
        <v>3503</v>
      </c>
      <c r="O554" s="179"/>
      <c r="BJ554" s="22"/>
      <c r="BK554" s="23"/>
    </row>
    <row r="555" spans="1:109" ht="14.25">
      <c r="A555" s="148" t="str">
        <f t="shared" si="32"/>
        <v>GG034-Offord-03</v>
      </c>
      <c r="B555" s="148" t="s">
        <v>709</v>
      </c>
      <c r="C555" s="70" t="s">
        <v>2085</v>
      </c>
      <c r="D555" s="148" t="s">
        <v>710</v>
      </c>
      <c r="E555" s="149" t="s">
        <v>505</v>
      </c>
      <c r="F555" s="149"/>
      <c r="G555" s="150">
        <v>6514</v>
      </c>
      <c r="H555" s="149" t="s">
        <v>128</v>
      </c>
      <c r="I555" s="151" t="s">
        <v>1099</v>
      </c>
      <c r="K555">
        <v>350201</v>
      </c>
      <c r="L555" s="212">
        <v>350601</v>
      </c>
      <c r="M555" s="210">
        <f>(12*(QUOTIENT(L555,10000)-31))+MOD(QUOTIENT(L555,100),100)+MOD(L555,100)-1</f>
        <v>54</v>
      </c>
      <c r="N555" s="1">
        <f>3100+(100*QUOTIENT(M555-1,12))+MOD(M555-1,12)+1</f>
        <v>3506</v>
      </c>
      <c r="X555" s="52"/>
      <c r="AJ555" s="52"/>
      <c r="AV555" s="52"/>
      <c r="BH555" s="52"/>
      <c r="BJ555" s="22"/>
      <c r="BK555" s="264"/>
      <c r="BL555" s="264"/>
      <c r="BM555" s="264"/>
      <c r="BN555" s="23"/>
      <c r="BT555" s="52"/>
      <c r="CF555" s="52"/>
      <c r="CS555" s="122"/>
      <c r="DE555" s="122"/>
    </row>
    <row r="556" spans="1:84" ht="14.25">
      <c r="A556" s="1" t="str">
        <f t="shared" si="32"/>
        <v>GG027-Offord-05</v>
      </c>
      <c r="B556" s="70" t="s">
        <v>709</v>
      </c>
      <c r="C556" s="70" t="s">
        <v>2085</v>
      </c>
      <c r="D556" s="70" t="s">
        <v>710</v>
      </c>
      <c r="E556" s="20" t="s">
        <v>423</v>
      </c>
      <c r="F556" s="20"/>
      <c r="G556" s="103">
        <v>8124</v>
      </c>
      <c r="H556" s="20" t="s">
        <v>121</v>
      </c>
      <c r="I556" s="40" t="s">
        <v>1101</v>
      </c>
      <c r="K556" s="127">
        <v>350201</v>
      </c>
      <c r="L556" s="210">
        <v>350701</v>
      </c>
      <c r="M556" s="210">
        <f>(12*(QUOTIENT(L556,10000)-31))+MOD(QUOTIENT(L556,100),100)+MOD(L556,100)-1</f>
        <v>55</v>
      </c>
      <c r="N556" s="1">
        <f>3100+(100*QUOTIENT(M556-1,12))+MOD(M556-1,12)+1</f>
        <v>3507</v>
      </c>
      <c r="U556" s="11"/>
      <c r="V556" s="11"/>
      <c r="W556" s="11"/>
      <c r="X556" s="51"/>
      <c r="Y556" s="11"/>
      <c r="Z556" s="11"/>
      <c r="AA556" s="11"/>
      <c r="BC556" s="11"/>
      <c r="BD556" s="11"/>
      <c r="BJ556" s="22"/>
      <c r="BK556" s="24"/>
      <c r="BL556" s="24"/>
      <c r="BM556" s="24"/>
      <c r="BN556" s="24"/>
      <c r="BO556" s="23"/>
      <c r="BQ556" s="70"/>
      <c r="BR556" s="11"/>
      <c r="BS556" s="11"/>
      <c r="BU556" s="11"/>
      <c r="BV556" s="11"/>
      <c r="BW556" s="11"/>
      <c r="BX556" s="11"/>
      <c r="BY556" s="11"/>
      <c r="BZ556" s="11"/>
      <c r="CA556" s="11"/>
      <c r="CB556" s="11"/>
      <c r="CC556" s="11"/>
      <c r="CD556" s="11"/>
      <c r="CE556" s="11"/>
      <c r="CF556" s="58"/>
    </row>
    <row r="557" spans="1:69" ht="15">
      <c r="A557" s="175" t="str">
        <f t="shared" si="32"/>
        <v>GG073-Watson-05</v>
      </c>
      <c r="B557" s="175" t="s">
        <v>1387</v>
      </c>
      <c r="C557" s="175" t="s">
        <v>2085</v>
      </c>
      <c r="D557" s="175" t="s">
        <v>1388</v>
      </c>
      <c r="E557" s="177" t="s">
        <v>1436</v>
      </c>
      <c r="F557" s="175"/>
      <c r="G557" s="175">
        <v>10000</v>
      </c>
      <c r="H557" s="175" t="s">
        <v>1431</v>
      </c>
      <c r="I557" s="175" t="s">
        <v>1101</v>
      </c>
      <c r="J557" s="176"/>
      <c r="K557" s="223">
        <v>350201</v>
      </c>
      <c r="L557" s="223">
        <v>350901</v>
      </c>
      <c r="M557" s="210">
        <f>(12*(QUOTIENT(L557,10000)-31))+MOD(QUOTIENT(L557,100),100)+MOD(L557,100)-1</f>
        <v>57</v>
      </c>
      <c r="N557" s="1">
        <f>3100+(100*QUOTIENT(M557-1,12))+MOD(M557-1,12)+1</f>
        <v>3509</v>
      </c>
      <c r="O557" s="176"/>
      <c r="BJ557" s="22"/>
      <c r="BK557" s="24"/>
      <c r="BL557" s="24"/>
      <c r="BM557" s="24"/>
      <c r="BN557" s="24"/>
      <c r="BO557" s="24"/>
      <c r="BP557" s="24"/>
      <c r="BQ557" s="23"/>
    </row>
    <row r="558" spans="1:91" ht="14.25">
      <c r="A558" s="1" t="str">
        <f t="shared" si="32"/>
        <v>GG021-Cooper-10</v>
      </c>
      <c r="B558" s="19" t="s">
        <v>893</v>
      </c>
      <c r="C558" s="19" t="s">
        <v>2085</v>
      </c>
      <c r="D558" s="19" t="s">
        <v>894</v>
      </c>
      <c r="E558" s="20" t="s">
        <v>285</v>
      </c>
      <c r="F558" s="20"/>
      <c r="G558" s="103">
        <v>10615</v>
      </c>
      <c r="H558" s="20" t="s">
        <v>115</v>
      </c>
      <c r="I558" s="40" t="s">
        <v>1106</v>
      </c>
      <c r="J558" s="20" t="s">
        <v>11</v>
      </c>
      <c r="K558" s="127">
        <v>350202</v>
      </c>
      <c r="L558" s="210">
        <v>350804</v>
      </c>
      <c r="M558" s="210">
        <f>(12*(QUOTIENT(L558,10000)-31))+MOD(QUOTIENT(L558,100),100)+MOD(L558,100)-1</f>
        <v>59</v>
      </c>
      <c r="N558" s="1">
        <f>INT(L558/100)+(100*INT((MOD(L558,100)-1)/12))+MOD(MOD(L558,100)-1,12)</f>
        <v>3511</v>
      </c>
      <c r="U558" s="11"/>
      <c r="V558" s="11"/>
      <c r="W558" s="11"/>
      <c r="X558" s="51"/>
      <c r="Y558" s="11"/>
      <c r="Z558" s="11"/>
      <c r="AA558" s="11"/>
      <c r="BC558" s="11"/>
      <c r="BD558" s="11"/>
      <c r="BJ558" s="35"/>
      <c r="BK558" s="35"/>
      <c r="BL558" s="24"/>
      <c r="BM558" s="24"/>
      <c r="BN558" s="24"/>
      <c r="BO558" s="24"/>
      <c r="BP558" s="36"/>
      <c r="BQ558" s="37"/>
      <c r="BR558" s="36"/>
      <c r="BS558" s="36"/>
      <c r="BT558" s="58"/>
      <c r="BU558" s="11"/>
      <c r="BV558" s="11"/>
      <c r="BW558" s="11"/>
      <c r="BX558" s="11"/>
      <c r="BY558" s="11"/>
      <c r="BZ558" s="11"/>
      <c r="CA558" s="11"/>
      <c r="CB558" s="11"/>
      <c r="CC558" s="11"/>
      <c r="CD558" s="11"/>
      <c r="CE558" s="11"/>
      <c r="CF558" s="58"/>
      <c r="CG558" s="11"/>
      <c r="CH558" s="11"/>
      <c r="CI558" s="11"/>
      <c r="CJ558" s="11"/>
      <c r="CK558" s="11"/>
      <c r="CL558" s="11"/>
      <c r="CM558" s="11"/>
    </row>
    <row r="559" spans="1:84" ht="14.25">
      <c r="A559" s="11" t="str">
        <f t="shared" si="32"/>
        <v>GG026-Sinor-02</v>
      </c>
      <c r="B559" s="70" t="s">
        <v>1945</v>
      </c>
      <c r="C559" s="70" t="s">
        <v>2085</v>
      </c>
      <c r="D559" s="70" t="s">
        <v>357</v>
      </c>
      <c r="E559" s="20" t="s">
        <v>358</v>
      </c>
      <c r="F559" s="20"/>
      <c r="G559" s="103">
        <v>6746</v>
      </c>
      <c r="H559" s="20" t="s">
        <v>120</v>
      </c>
      <c r="I559" s="40" t="s">
        <v>1098</v>
      </c>
      <c r="K559" s="127">
        <v>350203</v>
      </c>
      <c r="L559" s="215">
        <v>350203</v>
      </c>
      <c r="M559" s="210">
        <f>(12*(QUOTIENT(L559,10000)-31))+MOD(QUOTIENT(L559,100),100)+MOD(L559,100)-1</f>
        <v>52</v>
      </c>
      <c r="N559" s="1">
        <f>3100+(100*QUOTIENT(M559-1,12))+MOD(M559-1,12)+1</f>
        <v>3504</v>
      </c>
      <c r="U559" s="11"/>
      <c r="V559" s="11"/>
      <c r="W559" s="11"/>
      <c r="X559" s="51"/>
      <c r="Y559" s="11"/>
      <c r="Z559" s="11"/>
      <c r="AA559" s="11"/>
      <c r="BC559" s="11"/>
      <c r="BD559" s="11"/>
      <c r="BJ559" s="43"/>
      <c r="BK559" s="43"/>
      <c r="BL559" s="43"/>
      <c r="BQ559" s="70"/>
      <c r="BR559" s="11"/>
      <c r="BS559" s="11"/>
      <c r="BU559" s="11"/>
      <c r="BV559" s="11"/>
      <c r="BW559" s="11"/>
      <c r="BX559" s="11"/>
      <c r="BY559" s="11"/>
      <c r="BZ559" s="11"/>
      <c r="CA559" s="11"/>
      <c r="CB559" s="11"/>
      <c r="CC559" s="11"/>
      <c r="CD559" s="11"/>
      <c r="CE559" s="11"/>
      <c r="CF559" s="58"/>
    </row>
    <row r="560" spans="1:109" ht="14.25">
      <c r="A560" s="148" t="str">
        <f t="shared" si="32"/>
        <v>GG035-DeMarce-06</v>
      </c>
      <c r="B560" s="148" t="s">
        <v>718</v>
      </c>
      <c r="C560" s="70" t="s">
        <v>2085</v>
      </c>
      <c r="D560" s="148" t="s">
        <v>719</v>
      </c>
      <c r="E560" s="149" t="s">
        <v>522</v>
      </c>
      <c r="F560" s="149"/>
      <c r="G560" s="150">
        <v>5285</v>
      </c>
      <c r="H560" s="149" t="s">
        <v>129</v>
      </c>
      <c r="I560" s="151" t="s">
        <v>1102</v>
      </c>
      <c r="K560">
        <v>350204</v>
      </c>
      <c r="L560" s="212">
        <v>350204</v>
      </c>
      <c r="M560" s="210">
        <f>(12*(QUOTIENT(L560,10000)-31))+MOD(QUOTIENT(L560,100),100)+MOD(L560,100)-1</f>
        <v>53</v>
      </c>
      <c r="N560" s="1">
        <f>3100+(100*QUOTIENT(M560-1,12))+MOD(M560-1,12)+1</f>
        <v>3505</v>
      </c>
      <c r="X560" s="52"/>
      <c r="AJ560" s="52"/>
      <c r="AV560" s="52"/>
      <c r="BH560" s="52"/>
      <c r="BJ560" s="266"/>
      <c r="BK560" s="266"/>
      <c r="BL560" s="266"/>
      <c r="BM560" s="266"/>
      <c r="BT560" s="52"/>
      <c r="CF560" s="52"/>
      <c r="CS560" s="122"/>
      <c r="DE560" s="122"/>
    </row>
    <row r="561" spans="1:63" ht="14.25">
      <c r="A561" s="1" t="str">
        <f t="shared" si="32"/>
        <v>GG009-Massey-16</v>
      </c>
      <c r="B561" s="19" t="s">
        <v>1093</v>
      </c>
      <c r="C561" s="19" t="s">
        <v>2085</v>
      </c>
      <c r="D561" s="19" t="s">
        <v>1077</v>
      </c>
      <c r="E561" s="20" t="s">
        <v>1078</v>
      </c>
      <c r="F561" s="20"/>
      <c r="G561" s="103">
        <v>1084</v>
      </c>
      <c r="H561" s="20" t="s">
        <v>101</v>
      </c>
      <c r="I561" s="40" t="s">
        <v>1112</v>
      </c>
      <c r="K561" s="127">
        <v>350301</v>
      </c>
      <c r="L561" s="210">
        <v>350301</v>
      </c>
      <c r="M561" s="210">
        <f>(12*(QUOTIENT(L561,10000)-31))+MOD(QUOTIENT(L561,100),100)+MOD(L561,100)-1</f>
        <v>51</v>
      </c>
      <c r="N561" s="1">
        <f>INT(L561/100)+(100*INT((MOD(L561,100)-1)/12))+MOD(MOD(L561,100)-1,12)</f>
        <v>3503</v>
      </c>
      <c r="BK561" s="78"/>
    </row>
    <row r="562" spans="1:71" ht="14.25">
      <c r="A562" s="1" t="str">
        <f t="shared" si="32"/>
        <v>GG012-Carrico-10</v>
      </c>
      <c r="B562" s="19" t="s">
        <v>812</v>
      </c>
      <c r="C562" s="19" t="s">
        <v>2085</v>
      </c>
      <c r="D562" s="19" t="s">
        <v>813</v>
      </c>
      <c r="E562" s="20" t="s">
        <v>2100</v>
      </c>
      <c r="F562" s="20"/>
      <c r="G562" s="103">
        <v>10753</v>
      </c>
      <c r="H562" s="20" t="s">
        <v>106</v>
      </c>
      <c r="I562" s="40" t="s">
        <v>1106</v>
      </c>
      <c r="J562" s="20" t="s">
        <v>1535</v>
      </c>
      <c r="K562" s="127">
        <v>350301</v>
      </c>
      <c r="L562" s="210">
        <v>350301</v>
      </c>
      <c r="M562" s="210">
        <f>(12*(QUOTIENT(L562,10000)-31))+MOD(QUOTIENT(L562,100),100)+MOD(L562,100)-1</f>
        <v>51</v>
      </c>
      <c r="N562" s="1">
        <f>INT(L562/100)+(100*INT((MOD(L562,100)-1)/12))+MOD(MOD(L562,100)-1,12)</f>
        <v>3503</v>
      </c>
      <c r="U562" s="11"/>
      <c r="V562" s="11"/>
      <c r="W562" s="11"/>
      <c r="X562" s="51"/>
      <c r="Y562" s="11"/>
      <c r="Z562" s="11"/>
      <c r="AA562" s="11"/>
      <c r="BK562" s="43"/>
      <c r="BL562" s="43"/>
      <c r="BM562" s="43"/>
      <c r="BQ562" s="70"/>
      <c r="BR562" s="11"/>
      <c r="BS562" s="11"/>
    </row>
    <row r="563" spans="1:63" ht="14.25">
      <c r="A563" s="1" t="str">
        <f t="shared" si="32"/>
        <v>GG017-DeMarce-04</v>
      </c>
      <c r="B563" s="19" t="s">
        <v>718</v>
      </c>
      <c r="C563" s="19" t="s">
        <v>2085</v>
      </c>
      <c r="D563" s="19" t="s">
        <v>719</v>
      </c>
      <c r="E563" s="20" t="s">
        <v>173</v>
      </c>
      <c r="F563" s="20"/>
      <c r="G563" s="101">
        <v>1231</v>
      </c>
      <c r="H563" s="20" t="s">
        <v>111</v>
      </c>
      <c r="I563" s="40" t="s">
        <v>1100</v>
      </c>
      <c r="K563" s="127">
        <v>350301</v>
      </c>
      <c r="L563" s="210">
        <v>350301</v>
      </c>
      <c r="M563" s="210">
        <f>(12*(QUOTIENT(L563,10000)-31))+MOD(QUOTIENT(L563,100),100)+MOD(L563,100)-1</f>
        <v>51</v>
      </c>
      <c r="N563" s="1">
        <f>INT(L563/100)+(100*INT((MOD(L563,100)-1)/12))+MOD(MOD(L563,100)-1,12)</f>
        <v>3503</v>
      </c>
      <c r="BK563" s="43"/>
    </row>
    <row r="564" spans="1:91" ht="14.25">
      <c r="A564" s="1" t="str">
        <f t="shared" si="32"/>
        <v>GG021-Flint-01</v>
      </c>
      <c r="B564" s="19" t="s">
        <v>679</v>
      </c>
      <c r="C564" s="19" t="s">
        <v>2085</v>
      </c>
      <c r="D564" s="19" t="s">
        <v>680</v>
      </c>
      <c r="E564" s="20" t="s">
        <v>291</v>
      </c>
      <c r="F564" s="20"/>
      <c r="G564" s="103">
        <v>3565</v>
      </c>
      <c r="H564" s="20" t="s">
        <v>115</v>
      </c>
      <c r="I564" s="40" t="s">
        <v>1097</v>
      </c>
      <c r="K564" s="127">
        <v>350301</v>
      </c>
      <c r="L564" s="210">
        <v>350301</v>
      </c>
      <c r="M564" s="210">
        <f>(12*(QUOTIENT(L564,10000)-31))+MOD(QUOTIENT(L564,100),100)+MOD(L564,100)-1</f>
        <v>51</v>
      </c>
      <c r="N564" s="1">
        <f>INT(L564/100)+(100*INT((MOD(L564,100)-1)/12))+MOD(MOD(L564,100)-1,12)</f>
        <v>3503</v>
      </c>
      <c r="U564" s="11"/>
      <c r="V564" s="11"/>
      <c r="W564" s="11"/>
      <c r="X564" s="51"/>
      <c r="Y564" s="11"/>
      <c r="Z564" s="11"/>
      <c r="AA564" s="11"/>
      <c r="BC564" s="11"/>
      <c r="BD564" s="11"/>
      <c r="BK564" s="43"/>
      <c r="BQ564" s="70"/>
      <c r="BR564" s="11"/>
      <c r="BS564" s="11"/>
      <c r="BT564" s="58"/>
      <c r="BU564" s="11"/>
      <c r="BV564" s="11"/>
      <c r="BW564" s="11"/>
      <c r="BX564" s="11"/>
      <c r="BY564" s="11"/>
      <c r="BZ564" s="11"/>
      <c r="CA564" s="11"/>
      <c r="CB564" s="11"/>
      <c r="CC564" s="11"/>
      <c r="CD564" s="11"/>
      <c r="CE564" s="11"/>
      <c r="CF564" s="58"/>
      <c r="CG564" s="11"/>
      <c r="CH564" s="11"/>
      <c r="CI564" s="11"/>
      <c r="CJ564" s="11"/>
      <c r="CK564" s="11"/>
      <c r="CL564" s="11"/>
      <c r="CM564" s="11"/>
    </row>
    <row r="565" spans="1:84" ht="14.25">
      <c r="A565" s="1" t="str">
        <f t="shared" si="32"/>
        <v>GG023-Carrico-03</v>
      </c>
      <c r="B565" s="19" t="s">
        <v>812</v>
      </c>
      <c r="C565" s="19" t="s">
        <v>2085</v>
      </c>
      <c r="D565" s="19" t="s">
        <v>813</v>
      </c>
      <c r="E565" s="20" t="s">
        <v>312</v>
      </c>
      <c r="F565" s="20"/>
      <c r="G565" s="103">
        <v>13977</v>
      </c>
      <c r="H565" s="20" t="s">
        <v>117</v>
      </c>
      <c r="I565" s="40" t="s">
        <v>1099</v>
      </c>
      <c r="J565" s="20" t="s">
        <v>1535</v>
      </c>
      <c r="K565" s="127">
        <v>350301</v>
      </c>
      <c r="L565" s="210">
        <v>350301</v>
      </c>
      <c r="M565" s="210">
        <f>(12*(QUOTIENT(L565,10000)-31))+MOD(QUOTIENT(L565,100),100)+MOD(L565,100)-1</f>
        <v>51</v>
      </c>
      <c r="N565" s="11">
        <f>INT(L565/100)+(100*INT((MOD(L565,100)-1)/12))+MOD(MOD(L565,100)-1,12)</f>
        <v>3503</v>
      </c>
      <c r="U565" s="11"/>
      <c r="V565" s="11"/>
      <c r="W565" s="11"/>
      <c r="X565" s="51"/>
      <c r="Y565" s="11"/>
      <c r="Z565" s="11"/>
      <c r="AA565" s="11"/>
      <c r="AV565" s="58"/>
      <c r="AW565" s="11"/>
      <c r="AX565" s="11"/>
      <c r="AY565" s="11"/>
      <c r="BC565" s="11"/>
      <c r="BD565" s="11"/>
      <c r="BK565" s="43"/>
      <c r="BQ565" s="70"/>
      <c r="BR565" s="11"/>
      <c r="BS565" s="11"/>
      <c r="BU565" s="11"/>
      <c r="BV565" s="11"/>
      <c r="BW565" s="11"/>
      <c r="BX565" s="11"/>
      <c r="BY565" s="11"/>
      <c r="BZ565" s="11"/>
      <c r="CA565" s="11"/>
      <c r="CB565" s="11"/>
      <c r="CC565" s="11"/>
      <c r="CD565" s="11"/>
      <c r="CE565" s="11"/>
      <c r="CF565" s="58"/>
    </row>
    <row r="566" spans="1:84" ht="14.25">
      <c r="A566" s="11" t="str">
        <f t="shared" si="32"/>
        <v>GG026-Offord-04</v>
      </c>
      <c r="B566" s="70" t="s">
        <v>709</v>
      </c>
      <c r="C566" s="70" t="s">
        <v>2085</v>
      </c>
      <c r="D566" s="70" t="s">
        <v>710</v>
      </c>
      <c r="E566" s="20" t="s">
        <v>362</v>
      </c>
      <c r="F566" s="20"/>
      <c r="G566" s="103">
        <v>18053</v>
      </c>
      <c r="H566" s="20" t="s">
        <v>120</v>
      </c>
      <c r="I566" s="40" t="s">
        <v>1100</v>
      </c>
      <c r="K566" s="127">
        <v>350301</v>
      </c>
      <c r="L566" s="215">
        <v>350301</v>
      </c>
      <c r="M566" s="210">
        <f>(12*(QUOTIENT(L566,10000)-31))+MOD(QUOTIENT(L566,100),100)+MOD(L566,100)-1</f>
        <v>51</v>
      </c>
      <c r="N566" s="1">
        <f>3100+(100*QUOTIENT(M566-1,12))+MOD(M566-1,12)+1</f>
        <v>3503</v>
      </c>
      <c r="U566" s="11"/>
      <c r="V566" s="11"/>
      <c r="W566" s="11"/>
      <c r="X566" s="51"/>
      <c r="Y566" s="11"/>
      <c r="Z566" s="11"/>
      <c r="AA566" s="11"/>
      <c r="BC566" s="11"/>
      <c r="BD566" s="11"/>
      <c r="BK566" s="43"/>
      <c r="BQ566" s="70"/>
      <c r="BR566" s="11"/>
      <c r="BS566" s="11"/>
      <c r="BU566" s="11"/>
      <c r="BV566" s="11"/>
      <c r="BW566" s="11"/>
      <c r="BX566" s="11"/>
      <c r="BY566" s="11"/>
      <c r="BZ566" s="11"/>
      <c r="CA566" s="11"/>
      <c r="CB566" s="11"/>
      <c r="CC566" s="11"/>
      <c r="CD566" s="11"/>
      <c r="CE566" s="11"/>
      <c r="CF566" s="58"/>
    </row>
    <row r="567" spans="1:109" ht="14.25">
      <c r="A567" s="162" t="str">
        <f t="shared" si="32"/>
        <v>GG045-Toro-05</v>
      </c>
      <c r="B567" s="168" t="s">
        <v>849</v>
      </c>
      <c r="C567" s="146" t="s">
        <v>2085</v>
      </c>
      <c r="D567" s="168" t="s">
        <v>474</v>
      </c>
      <c r="E567" s="163" t="s">
        <v>2049</v>
      </c>
      <c r="F567" s="163"/>
      <c r="G567" s="150">
        <v>4156</v>
      </c>
      <c r="H567" s="163" t="s">
        <v>139</v>
      </c>
      <c r="I567" s="169" t="s">
        <v>1101</v>
      </c>
      <c r="J567" s="311" t="s">
        <v>28</v>
      </c>
      <c r="K567" s="153">
        <v>350301</v>
      </c>
      <c r="L567" s="212">
        <v>350301</v>
      </c>
      <c r="M567" s="210">
        <f>(12*(QUOTIENT(L567,10000)-31))+MOD(QUOTIENT(L567,100),100)+MOD(L567,100)-1</f>
        <v>51</v>
      </c>
      <c r="N567" s="1">
        <f>3100+(100*QUOTIENT(M567-1,12))+MOD(M567-1,12)+1</f>
        <v>3503</v>
      </c>
      <c r="O567" s="153" t="s">
        <v>2052</v>
      </c>
      <c r="X567" s="52"/>
      <c r="AJ567" s="52"/>
      <c r="AV567" s="52"/>
      <c r="BH567" s="52"/>
      <c r="BK567" s="43"/>
      <c r="BT567" s="52"/>
      <c r="CF567" s="52"/>
      <c r="CS567" s="122"/>
      <c r="DE567" s="122"/>
    </row>
    <row r="568" spans="1:63" ht="15">
      <c r="A568" s="175" t="str">
        <f t="shared" si="32"/>
        <v>GG050-Hasseler-04</v>
      </c>
      <c r="B568" s="175" t="s">
        <v>478</v>
      </c>
      <c r="C568" s="175" t="s">
        <v>2085</v>
      </c>
      <c r="D568" s="175" t="s">
        <v>479</v>
      </c>
      <c r="E568" s="177" t="s">
        <v>1155</v>
      </c>
      <c r="F568" s="175"/>
      <c r="G568" s="175">
        <v>18083</v>
      </c>
      <c r="H568" s="175" t="s">
        <v>1150</v>
      </c>
      <c r="I568" s="175" t="s">
        <v>1100</v>
      </c>
      <c r="J568" s="178"/>
      <c r="K568" s="223">
        <v>350301</v>
      </c>
      <c r="L568" s="223">
        <v>350301</v>
      </c>
      <c r="M568" s="210">
        <f>(12*(QUOTIENT(L568,10000)-31))+MOD(QUOTIENT(L568,100),100)+MOD(L568,100)-1</f>
        <v>51</v>
      </c>
      <c r="N568" s="1">
        <f>3100+(100*QUOTIENT(M568-1,12))+MOD(M568-1,12)+1</f>
        <v>3503</v>
      </c>
      <c r="O568" s="176"/>
      <c r="BK568" s="43"/>
    </row>
    <row r="569" spans="1:63" ht="15">
      <c r="A569" s="175" t="str">
        <f t="shared" si="32"/>
        <v>GG053-DeMarce-06</v>
      </c>
      <c r="B569" s="175" t="s">
        <v>718</v>
      </c>
      <c r="C569" s="175" t="s">
        <v>2085</v>
      </c>
      <c r="D569" s="175" t="s">
        <v>719</v>
      </c>
      <c r="E569" s="177" t="s">
        <v>1187</v>
      </c>
      <c r="F569" s="175"/>
      <c r="G569" s="175">
        <v>11729</v>
      </c>
      <c r="H569" s="175" t="s">
        <v>1180</v>
      </c>
      <c r="I569" s="179" t="s">
        <v>1102</v>
      </c>
      <c r="J569" s="178"/>
      <c r="K569" s="224">
        <v>350301</v>
      </c>
      <c r="L569" s="224">
        <v>350301</v>
      </c>
      <c r="M569" s="210">
        <f>(12*(QUOTIENT(L569,10000)-31))+MOD(QUOTIENT(L569,100),100)+MOD(L569,100)-1</f>
        <v>51</v>
      </c>
      <c r="N569" s="1">
        <f>3100+(100*QUOTIENT(M569-1,12))+MOD(M569-1,12)+1</f>
        <v>3503</v>
      </c>
      <c r="O569" s="178" t="s">
        <v>1188</v>
      </c>
      <c r="BK569" s="43"/>
    </row>
    <row r="570" spans="1:63" ht="15">
      <c r="A570" s="175" t="str">
        <f t="shared" si="32"/>
        <v>GG065-Iconomou-03</v>
      </c>
      <c r="B570" s="175" t="s">
        <v>1349</v>
      </c>
      <c r="C570" s="175" t="s">
        <v>2085</v>
      </c>
      <c r="D570" s="175" t="s">
        <v>1350</v>
      </c>
      <c r="E570" s="177" t="s">
        <v>1351</v>
      </c>
      <c r="F570" s="175"/>
      <c r="G570" s="175">
        <v>5545</v>
      </c>
      <c r="H570" s="175" t="s">
        <v>1347</v>
      </c>
      <c r="I570" s="175" t="s">
        <v>1099</v>
      </c>
      <c r="J570" s="176"/>
      <c r="K570" s="224">
        <v>350301</v>
      </c>
      <c r="L570" s="224">
        <v>350301</v>
      </c>
      <c r="M570" s="210">
        <f>(12*(QUOTIENT(L570,10000)-31))+MOD(QUOTIENT(L570,100),100)+MOD(L570,100)-1</f>
        <v>51</v>
      </c>
      <c r="N570" s="1">
        <f>3100+(100*QUOTIENT(M570-1,12))+MOD(M570-1,12)+1</f>
        <v>3503</v>
      </c>
      <c r="O570" s="176"/>
      <c r="BK570" s="43"/>
    </row>
    <row r="571" spans="1:63" ht="15">
      <c r="A571" s="175" t="str">
        <f t="shared" si="32"/>
        <v>GG078-Hasseler-02</v>
      </c>
      <c r="B571" s="175" t="s">
        <v>478</v>
      </c>
      <c r="C571" s="175" t="s">
        <v>2085</v>
      </c>
      <c r="D571" s="175" t="s">
        <v>479</v>
      </c>
      <c r="E571" s="177" t="s">
        <v>1468</v>
      </c>
      <c r="F571" s="175"/>
      <c r="G571" s="175">
        <v>10938</v>
      </c>
      <c r="H571" s="175" t="s">
        <v>1467</v>
      </c>
      <c r="I571" s="175" t="s">
        <v>1098</v>
      </c>
      <c r="J571" s="176"/>
      <c r="K571" s="223">
        <v>350301</v>
      </c>
      <c r="L571" s="223">
        <v>350301</v>
      </c>
      <c r="M571" s="210">
        <f>(12*(QUOTIENT(L571,10000)-31))+MOD(QUOTIENT(L571,100),100)+MOD(L571,100)-1</f>
        <v>51</v>
      </c>
      <c r="N571" s="1">
        <f>3100+(100*QUOTIENT(M571-1,12))+MOD(M571-1,12)+1</f>
        <v>3503</v>
      </c>
      <c r="O571" s="176"/>
      <c r="BK571" s="43"/>
    </row>
    <row r="572" spans="1:91" ht="14.25">
      <c r="A572" s="1" t="str">
        <f t="shared" si="32"/>
        <v>GG021-Pedersen-07</v>
      </c>
      <c r="B572" s="19" t="s">
        <v>953</v>
      </c>
      <c r="C572" s="19" t="s">
        <v>2085</v>
      </c>
      <c r="D572" s="19" t="s">
        <v>281</v>
      </c>
      <c r="E572" s="20" t="s">
        <v>282</v>
      </c>
      <c r="F572" s="20"/>
      <c r="G572" s="103">
        <v>8156</v>
      </c>
      <c r="H572" s="20" t="s">
        <v>115</v>
      </c>
      <c r="I572" s="40" t="s">
        <v>1103</v>
      </c>
      <c r="J572" s="20" t="s">
        <v>1537</v>
      </c>
      <c r="K572" s="127">
        <v>350301</v>
      </c>
      <c r="L572" s="210">
        <v>350302</v>
      </c>
      <c r="M572" s="210">
        <f>(12*(QUOTIENT(L572,10000)-31))+MOD(QUOTIENT(L572,100),100)+MOD(L572,100)-1</f>
        <v>52</v>
      </c>
      <c r="N572" s="1">
        <f>INT(L572/100)+(100*INT((MOD(L572,100)-1)/12))+MOD(MOD(L572,100)-1,12)</f>
        <v>3504</v>
      </c>
      <c r="U572" s="11"/>
      <c r="V572" s="11"/>
      <c r="W572" s="11"/>
      <c r="X572" s="51"/>
      <c r="Y572" s="11"/>
      <c r="Z572" s="11"/>
      <c r="AA572" s="11"/>
      <c r="BC572" s="11"/>
      <c r="BD572" s="11"/>
      <c r="BK572" s="43"/>
      <c r="BL572" s="36"/>
      <c r="BQ572" s="70"/>
      <c r="BR572" s="11"/>
      <c r="BS572" s="11"/>
      <c r="BT572" s="58"/>
      <c r="BU572" s="11"/>
      <c r="BV572" s="11"/>
      <c r="BW572" s="11"/>
      <c r="BX572" s="11"/>
      <c r="BY572" s="11"/>
      <c r="BZ572" s="11"/>
      <c r="CA572" s="11"/>
      <c r="CB572" s="11"/>
      <c r="CC572" s="11"/>
      <c r="CD572" s="11"/>
      <c r="CE572" s="11"/>
      <c r="CF572" s="58"/>
      <c r="CG572" s="11"/>
      <c r="CH572" s="11"/>
      <c r="CI572" s="11"/>
      <c r="CJ572" s="11"/>
      <c r="CK572" s="11"/>
      <c r="CL572" s="11"/>
      <c r="CM572" s="11"/>
    </row>
    <row r="573" spans="1:84" ht="14.25">
      <c r="A573" s="138" t="str">
        <f t="shared" si="32"/>
        <v>GG030-DeMarce-01</v>
      </c>
      <c r="B573" s="70" t="s">
        <v>718</v>
      </c>
      <c r="C573" s="70" t="s">
        <v>2085</v>
      </c>
      <c r="D573" s="70" t="s">
        <v>719</v>
      </c>
      <c r="E573" s="20" t="s">
        <v>451</v>
      </c>
      <c r="F573" s="20"/>
      <c r="G573" s="103">
        <v>4980</v>
      </c>
      <c r="H573" s="20" t="s">
        <v>124</v>
      </c>
      <c r="I573" s="40" t="s">
        <v>1097</v>
      </c>
      <c r="K573" s="127">
        <v>350301</v>
      </c>
      <c r="L573" s="215">
        <v>350401</v>
      </c>
      <c r="M573" s="210">
        <f>(12*(QUOTIENT(L573,10000)-31))+MOD(QUOTIENT(L573,100),100)+MOD(L573,100)-1</f>
        <v>52</v>
      </c>
      <c r="N573" s="1">
        <f>3100+(100*QUOTIENT(M573-1,12))+MOD(M573-1,12)+1</f>
        <v>3504</v>
      </c>
      <c r="U573" s="11"/>
      <c r="V573" s="11"/>
      <c r="W573" s="11"/>
      <c r="X573" s="51"/>
      <c r="Y573" s="11"/>
      <c r="Z573" s="11"/>
      <c r="AA573" s="11"/>
      <c r="BC573" s="11"/>
      <c r="BD573" s="11"/>
      <c r="BK573" s="22"/>
      <c r="BL573" s="23"/>
      <c r="BQ573" s="70"/>
      <c r="BR573" s="11"/>
      <c r="BS573" s="11"/>
      <c r="BU573" s="11"/>
      <c r="BV573" s="11"/>
      <c r="BW573" s="11"/>
      <c r="BX573" s="11"/>
      <c r="BY573" s="11"/>
      <c r="BZ573" s="11"/>
      <c r="CA573" s="11"/>
      <c r="CB573" s="11"/>
      <c r="CC573" s="11"/>
      <c r="CD573" s="11"/>
      <c r="CE573" s="11"/>
      <c r="CF573" s="58"/>
    </row>
    <row r="574" spans="1:64" ht="15">
      <c r="A574" s="175" t="str">
        <f t="shared" si="32"/>
        <v>GG054-DeMarce-04</v>
      </c>
      <c r="B574" s="175" t="s">
        <v>718</v>
      </c>
      <c r="C574" s="175" t="s">
        <v>2085</v>
      </c>
      <c r="D574" s="175" t="s">
        <v>719</v>
      </c>
      <c r="E574" s="177" t="s">
        <v>1195</v>
      </c>
      <c r="F574" s="175"/>
      <c r="G574" s="175">
        <v>11909</v>
      </c>
      <c r="H574" s="175" t="s">
        <v>1190</v>
      </c>
      <c r="I574" s="179" t="s">
        <v>1100</v>
      </c>
      <c r="J574" s="178"/>
      <c r="K574" s="224">
        <v>350301</v>
      </c>
      <c r="L574" s="224">
        <v>350401</v>
      </c>
      <c r="M574" s="210">
        <f>(12*(QUOTIENT(L574,10000)-31))+MOD(QUOTIENT(L574,100),100)+MOD(L574,100)-1</f>
        <v>52</v>
      </c>
      <c r="N574" s="1">
        <f>3100+(100*QUOTIENT(M574-1,12))+MOD(M574-1,12)+1</f>
        <v>3504</v>
      </c>
      <c r="O574" s="176"/>
      <c r="BK574" s="22"/>
      <c r="BL574" s="23"/>
    </row>
    <row r="575" spans="1:65" ht="15">
      <c r="A575" s="175" t="str">
        <f t="shared" si="32"/>
        <v>GG056-Riviezzo-01</v>
      </c>
      <c r="B575" s="175" t="s">
        <v>1225</v>
      </c>
      <c r="C575" s="175" t="s">
        <v>2085</v>
      </c>
      <c r="D575" s="175" t="s">
        <v>1226</v>
      </c>
      <c r="E575" s="177" t="s">
        <v>1227</v>
      </c>
      <c r="F575" s="175"/>
      <c r="G575" s="175">
        <v>4533</v>
      </c>
      <c r="H575" s="175" t="s">
        <v>1228</v>
      </c>
      <c r="I575" s="179" t="s">
        <v>1097</v>
      </c>
      <c r="J575" s="176"/>
      <c r="K575" s="224">
        <v>350301</v>
      </c>
      <c r="L575" s="224">
        <v>350501</v>
      </c>
      <c r="M575" s="210">
        <f>(12*(QUOTIENT(L575,10000)-31))+MOD(QUOTIENT(L575,100),100)+MOD(L575,100)-1</f>
        <v>53</v>
      </c>
      <c r="N575" s="1">
        <f>3100+(100*QUOTIENT(M575-1,12))+MOD(M575-1,12)+1</f>
        <v>3505</v>
      </c>
      <c r="O575" s="179"/>
      <c r="BK575" s="22"/>
      <c r="BL575" s="24"/>
      <c r="BM575" s="23"/>
    </row>
    <row r="576" spans="1:65" ht="15">
      <c r="A576" s="175" t="str">
        <f t="shared" si="32"/>
        <v>GG073-Carrico-04</v>
      </c>
      <c r="B576" s="175" t="s">
        <v>812</v>
      </c>
      <c r="C576" s="175" t="s">
        <v>2085</v>
      </c>
      <c r="D576" s="175" t="s">
        <v>813</v>
      </c>
      <c r="E576" s="177" t="s">
        <v>1435</v>
      </c>
      <c r="F576" s="175"/>
      <c r="G576" s="175">
        <v>7288</v>
      </c>
      <c r="H576" s="175" t="s">
        <v>1431</v>
      </c>
      <c r="I576" s="175" t="s">
        <v>1100</v>
      </c>
      <c r="J576" s="177" t="s">
        <v>20</v>
      </c>
      <c r="K576" s="223">
        <v>350301</v>
      </c>
      <c r="L576" s="223">
        <v>350501</v>
      </c>
      <c r="M576" s="210">
        <f>(12*(QUOTIENT(L576,10000)-31))+MOD(QUOTIENT(L576,100),100)+MOD(L576,100)-1</f>
        <v>53</v>
      </c>
      <c r="N576" s="1">
        <f>3100+(100*QUOTIENT(M576-1,12))+MOD(M576-1,12)+1</f>
        <v>3505</v>
      </c>
      <c r="O576" s="176"/>
      <c r="BK576" s="22"/>
      <c r="BL576" s="24"/>
      <c r="BM576" s="23"/>
    </row>
    <row r="577" spans="1:109" s="11" customFormat="1" ht="15">
      <c r="A577" s="274" t="str">
        <f t="shared" si="32"/>
        <v>GG077-Lorance-05</v>
      </c>
      <c r="B577" s="274" t="s">
        <v>1273</v>
      </c>
      <c r="C577" s="274" t="s">
        <v>2085</v>
      </c>
      <c r="D577" s="274" t="s">
        <v>1274</v>
      </c>
      <c r="E577" s="275" t="s">
        <v>1463</v>
      </c>
      <c r="F577" s="274"/>
      <c r="G577" s="274">
        <v>6892</v>
      </c>
      <c r="H577" s="274" t="s">
        <v>1457</v>
      </c>
      <c r="I577" s="274" t="s">
        <v>1101</v>
      </c>
      <c r="J577" s="276"/>
      <c r="K577" s="258">
        <v>350301</v>
      </c>
      <c r="L577" s="258">
        <v>350601</v>
      </c>
      <c r="M577" s="215">
        <f>(12*(QUOTIENT(L577,10000)-31))+MOD(QUOTIENT(L577,100),100)+MOD(L577,100)-1</f>
        <v>54</v>
      </c>
      <c r="N577" s="11">
        <f>3100+(100*QUOTIENT(M577-1,12))+MOD(M577-1,12)+1</f>
        <v>3506</v>
      </c>
      <c r="O577" s="286"/>
      <c r="X577" s="51"/>
      <c r="AJ577" s="58"/>
      <c r="AV577" s="58"/>
      <c r="BH577" s="58"/>
      <c r="BK577" s="22"/>
      <c r="BL577" s="24"/>
      <c r="BM577" s="24"/>
      <c r="BN577" s="23"/>
      <c r="BT577" s="58"/>
      <c r="CF577" s="58"/>
      <c r="CS577" s="132"/>
      <c r="DE577" s="132"/>
    </row>
    <row r="578" spans="1:67" ht="15">
      <c r="A578" s="175" t="str">
        <f t="shared" si="32"/>
        <v>GG061-Ryor-05</v>
      </c>
      <c r="B578" s="175" t="s">
        <v>1278</v>
      </c>
      <c r="C578" s="175" t="s">
        <v>2085</v>
      </c>
      <c r="D578" s="175" t="s">
        <v>1279</v>
      </c>
      <c r="E578" s="177" t="s">
        <v>1300</v>
      </c>
      <c r="F578" s="175"/>
      <c r="G578" s="175">
        <v>5353</v>
      </c>
      <c r="H578" s="175" t="s">
        <v>1292</v>
      </c>
      <c r="I578" s="179" t="s">
        <v>1101</v>
      </c>
      <c r="J578" s="176"/>
      <c r="K578" s="224">
        <v>350301</v>
      </c>
      <c r="L578" s="224">
        <v>350701</v>
      </c>
      <c r="M578" s="210">
        <f>(12*(QUOTIENT(L578,10000)-31))+MOD(QUOTIENT(L578,100),100)+MOD(L578,100)-1</f>
        <v>55</v>
      </c>
      <c r="N578" s="1">
        <f>3100+(100*QUOTIENT(M578-1,12))+MOD(M578-1,12)+1</f>
        <v>3507</v>
      </c>
      <c r="O578" s="176"/>
      <c r="BK578" s="22"/>
      <c r="BL578" s="24"/>
      <c r="BM578" s="24"/>
      <c r="BN578" s="24"/>
      <c r="BO578" s="23"/>
    </row>
    <row r="579" spans="1:96" ht="14.25">
      <c r="A579" s="274" t="str">
        <f>H579&amp;"-"&amp;B579&amp;"-"&amp;I579</f>
        <v>B37-CHAOS-Hasseler-07</v>
      </c>
      <c r="B579" s="194" t="s">
        <v>478</v>
      </c>
      <c r="C579" s="194" t="s">
        <v>2183</v>
      </c>
      <c r="D579" s="194" t="s">
        <v>479</v>
      </c>
      <c r="E579" s="20" t="s">
        <v>1208</v>
      </c>
      <c r="H579" s="20" t="s">
        <v>33</v>
      </c>
      <c r="I579" s="40" t="s">
        <v>1103</v>
      </c>
      <c r="K579" s="127">
        <v>350301</v>
      </c>
      <c r="L579" s="210">
        <v>370904</v>
      </c>
      <c r="M579" s="210">
        <f>(12*(QUOTIENT(L579,10000)-31))+MOD(QUOTIENT(L579,100),100)+MOD(L579,100)-1</f>
        <v>84</v>
      </c>
      <c r="N579" s="1">
        <f>3100+(100*QUOTIENT(M579-1,12))+MOD(M579-1,12)+1</f>
        <v>3712</v>
      </c>
      <c r="BK579" s="22"/>
      <c r="BL579" s="24"/>
      <c r="BM579" s="24"/>
      <c r="BN579" s="24"/>
      <c r="BO579" s="24"/>
      <c r="BP579" s="24"/>
      <c r="BQ579" s="24"/>
      <c r="BR579" s="24"/>
      <c r="BS579" s="24"/>
      <c r="BT579" s="56"/>
      <c r="BU579" s="24"/>
      <c r="BV579" s="24"/>
      <c r="BW579" s="24"/>
      <c r="BX579" s="24"/>
      <c r="BY579" s="24"/>
      <c r="BZ579" s="24"/>
      <c r="CA579" s="24"/>
      <c r="CB579" s="24"/>
      <c r="CC579" s="24"/>
      <c r="CD579" s="24"/>
      <c r="CE579" s="24"/>
      <c r="CF579" s="56"/>
      <c r="CG579" s="24"/>
      <c r="CH579" s="24"/>
      <c r="CI579" s="24"/>
      <c r="CJ579" s="24"/>
      <c r="CK579" s="24"/>
      <c r="CL579" s="24"/>
      <c r="CM579" s="24"/>
      <c r="CN579" s="24"/>
      <c r="CO579" s="36"/>
      <c r="CP579" s="36"/>
      <c r="CQ579" s="36"/>
      <c r="CR579" s="36"/>
    </row>
    <row r="580" spans="1:64" ht="15">
      <c r="A580" s="175" t="str">
        <f>TRIM(H580)&amp;"-"&amp;B580&amp;"-"&amp;I580</f>
        <v>GG098- Sayeau-05</v>
      </c>
      <c r="B580" s="175" t="s">
        <v>1646</v>
      </c>
      <c r="C580" s="175" t="s">
        <v>2085</v>
      </c>
      <c r="D580" s="175" t="s">
        <v>1647</v>
      </c>
      <c r="E580" s="177" t="s">
        <v>1648</v>
      </c>
      <c r="F580" s="175"/>
      <c r="G580" s="175">
        <v>2380</v>
      </c>
      <c r="H580" s="175" t="s">
        <v>1640</v>
      </c>
      <c r="I580" s="175" t="s">
        <v>1101</v>
      </c>
      <c r="J580" s="176"/>
      <c r="K580" s="223">
        <v>350302</v>
      </c>
      <c r="L580" s="223">
        <v>350302</v>
      </c>
      <c r="M580" s="210">
        <f>(12*(QUOTIENT(L580,10000)-31))+MOD(QUOTIENT(L580,100),100)+MOD(L580,100)-1</f>
        <v>52</v>
      </c>
      <c r="N580" s="1">
        <f>3100+(100*QUOTIENT(M580-1,12))+MOD(M580-1,12)+1</f>
        <v>3504</v>
      </c>
      <c r="O580" s="177" t="s">
        <v>1390</v>
      </c>
      <c r="BK580" s="43"/>
      <c r="BL580" s="43"/>
    </row>
    <row r="581" spans="1:98" ht="15">
      <c r="A581" s="175" t="str">
        <f>H581&amp;"-"&amp;B581&amp;"-"&amp;I581</f>
        <v>RofP033-Vance-00</v>
      </c>
      <c r="B581" s="177" t="s">
        <v>2088</v>
      </c>
      <c r="C581" s="177" t="s">
        <v>2185</v>
      </c>
      <c r="D581" s="177" t="s">
        <v>1809</v>
      </c>
      <c r="E581" s="177" t="s">
        <v>1810</v>
      </c>
      <c r="F581" s="177"/>
      <c r="G581" s="176"/>
      <c r="H581" s="177" t="s">
        <v>1811</v>
      </c>
      <c r="I581" s="177" t="str">
        <f>TEXT(0,"00")</f>
        <v>00</v>
      </c>
      <c r="J581" s="176"/>
      <c r="K581" s="223">
        <v>350302</v>
      </c>
      <c r="L581" s="223">
        <v>380201</v>
      </c>
      <c r="M581" s="210">
        <f>(12*(QUOTIENT(L581,10000)-31))+MOD(QUOTIENT(L581,100),100)+MOD(L581,100)-1</f>
        <v>86</v>
      </c>
      <c r="N581" s="1">
        <f>3100+(100*QUOTIENT(M581-1,12))+MOD(M581-1,12)+1</f>
        <v>3802</v>
      </c>
      <c r="O581" s="177" t="s">
        <v>1812</v>
      </c>
      <c r="BK581" s="35"/>
      <c r="BL581" s="35"/>
      <c r="BM581" s="24"/>
      <c r="BN581" s="24"/>
      <c r="BO581" s="24"/>
      <c r="BP581" s="24"/>
      <c r="BQ581" s="24"/>
      <c r="BR581" s="24"/>
      <c r="BS581" s="24"/>
      <c r="BT581" s="56"/>
      <c r="BU581" s="24"/>
      <c r="BV581" s="24"/>
      <c r="BW581" s="24"/>
      <c r="BX581" s="24"/>
      <c r="BY581" s="24"/>
      <c r="BZ581" s="24"/>
      <c r="CA581" s="24"/>
      <c r="CB581" s="24"/>
      <c r="CC581" s="24"/>
      <c r="CD581" s="24"/>
      <c r="CE581" s="24"/>
      <c r="CF581" s="56"/>
      <c r="CG581" s="24"/>
      <c r="CH581" s="24"/>
      <c r="CI581" s="24"/>
      <c r="CJ581" s="24"/>
      <c r="CK581" s="24"/>
      <c r="CL581" s="24"/>
      <c r="CM581" s="24"/>
      <c r="CN581" s="24"/>
      <c r="CO581" s="24"/>
      <c r="CP581" s="24"/>
      <c r="CQ581" s="24"/>
      <c r="CR581" s="24"/>
      <c r="CS581" s="137"/>
      <c r="CT581" s="23"/>
    </row>
    <row r="582" spans="1:109" ht="14.25">
      <c r="A582" s="154" t="str">
        <f aca="true" t="shared" si="33" ref="A582:A608">TRIM(H582)&amp;"-"&amp;B582&amp;"-"&amp;I582</f>
        <v>BRF03-Mackey-14</v>
      </c>
      <c r="B582" s="148" t="s">
        <v>670</v>
      </c>
      <c r="C582" s="19" t="s">
        <v>2183</v>
      </c>
      <c r="D582" s="148" t="s">
        <v>671</v>
      </c>
      <c r="E582" s="149" t="s">
        <v>568</v>
      </c>
      <c r="F582" s="149"/>
      <c r="G582" s="150">
        <v>5780</v>
      </c>
      <c r="H582" s="149" t="s">
        <v>2152</v>
      </c>
      <c r="I582" s="151" t="s">
        <v>1110</v>
      </c>
      <c r="K582">
        <v>350303</v>
      </c>
      <c r="L582" s="212">
        <v>350303</v>
      </c>
      <c r="M582" s="210">
        <f>(12*(QUOTIENT(L582,10000)-31))+MOD(QUOTIENT(L582,100),100)+MOD(L582,100)-1</f>
        <v>53</v>
      </c>
      <c r="N582" s="1">
        <f>3100+(100*QUOTIENT(M582-1,12))+MOD(M582-1,12)+1</f>
        <v>3505</v>
      </c>
      <c r="X582" s="52"/>
      <c r="AJ582" s="52"/>
      <c r="AV582" s="52"/>
      <c r="BH582" s="52"/>
      <c r="BK582" s="266"/>
      <c r="BL582" s="266"/>
      <c r="BM582" s="266"/>
      <c r="BT582" s="52"/>
      <c r="CF582" s="52"/>
      <c r="CS582" s="122"/>
      <c r="DE582" s="122"/>
    </row>
    <row r="583" spans="1:109" s="4" customFormat="1" ht="14.25">
      <c r="A583" s="1" t="str">
        <f t="shared" si="33"/>
        <v>GG008-Clavell-10</v>
      </c>
      <c r="B583" s="4" t="s">
        <v>805</v>
      </c>
      <c r="C583" s="19" t="s">
        <v>2085</v>
      </c>
      <c r="D583" s="4" t="s">
        <v>806</v>
      </c>
      <c r="E583" s="3" t="s">
        <v>1051</v>
      </c>
      <c r="F583" s="3"/>
      <c r="G583" s="106">
        <v>4552</v>
      </c>
      <c r="H583" s="3" t="s">
        <v>103</v>
      </c>
      <c r="I583" s="41" t="s">
        <v>1106</v>
      </c>
      <c r="J583" s="3"/>
      <c r="K583" s="127">
        <v>350303</v>
      </c>
      <c r="L583" s="210">
        <v>350303</v>
      </c>
      <c r="M583" s="210">
        <f>(12*(QUOTIENT(L583,10000)-31))+MOD(QUOTIENT(L583,100),100)+MOD(L583,100)-1</f>
        <v>53</v>
      </c>
      <c r="N583" s="1">
        <f>3100+(100*QUOTIENT(M583-1,12))+MOD(M583-1,12)+1</f>
        <v>3505</v>
      </c>
      <c r="X583" s="48"/>
      <c r="AJ583" s="61"/>
      <c r="AV583" s="61"/>
      <c r="BH583" s="68"/>
      <c r="BI583" s="28"/>
      <c r="BJ583" s="28"/>
      <c r="BK583" s="46"/>
      <c r="BL583" s="8"/>
      <c r="BM583" s="8"/>
      <c r="BN583" s="28"/>
      <c r="BO583" s="28"/>
      <c r="BP583" s="28"/>
      <c r="BQ583" s="28"/>
      <c r="BR583" s="28"/>
      <c r="BS583" s="28"/>
      <c r="BT583" s="61"/>
      <c r="CF583" s="61"/>
      <c r="CS583" s="124"/>
      <c r="DE583" s="124"/>
    </row>
    <row r="584" spans="1:65" ht="14.25">
      <c r="A584" s="1" t="str">
        <f t="shared" si="33"/>
        <v>GG009-Huston-22</v>
      </c>
      <c r="B584" s="19" t="s">
        <v>684</v>
      </c>
      <c r="C584" s="19" t="s">
        <v>2085</v>
      </c>
      <c r="D584" s="19" t="s">
        <v>1086</v>
      </c>
      <c r="E584" s="20" t="s">
        <v>1094</v>
      </c>
      <c r="F584" s="20"/>
      <c r="G584" s="103">
        <v>807</v>
      </c>
      <c r="H584" s="20" t="s">
        <v>101</v>
      </c>
      <c r="I584" s="40" t="s">
        <v>1869</v>
      </c>
      <c r="K584" s="127">
        <v>350303</v>
      </c>
      <c r="L584" s="210">
        <v>350303</v>
      </c>
      <c r="M584" s="210">
        <f>(12*(QUOTIENT(L584,10000)-31))+MOD(QUOTIENT(L584,100),100)+MOD(L584,100)-1</f>
        <v>53</v>
      </c>
      <c r="N584" s="1">
        <f>INT(L584/100)+(100*INT((MOD(L584,100)-1)/12))+MOD(MOD(L584,100)-1,12)</f>
        <v>3505</v>
      </c>
      <c r="BK584" s="81"/>
      <c r="BL584" s="78"/>
      <c r="BM584" s="78"/>
    </row>
    <row r="585" spans="1:91" ht="14.25">
      <c r="A585" s="1" t="str">
        <f t="shared" si="33"/>
        <v>GG021-Flint-02</v>
      </c>
      <c r="B585" s="19" t="s">
        <v>679</v>
      </c>
      <c r="C585" s="19" t="s">
        <v>2085</v>
      </c>
      <c r="D585" s="19" t="s">
        <v>680</v>
      </c>
      <c r="E585" s="20" t="s">
        <v>292</v>
      </c>
      <c r="F585" s="20"/>
      <c r="G585" s="103">
        <v>3385</v>
      </c>
      <c r="H585" s="20" t="s">
        <v>115</v>
      </c>
      <c r="I585" s="40" t="s">
        <v>1098</v>
      </c>
      <c r="K585" s="127">
        <v>350303</v>
      </c>
      <c r="L585" s="210">
        <v>350303</v>
      </c>
      <c r="M585" s="210">
        <f>(12*(QUOTIENT(L585,10000)-31))+MOD(QUOTIENT(L585,100),100)+MOD(L585,100)-1</f>
        <v>53</v>
      </c>
      <c r="N585" s="1">
        <f>INT(L585/100)+(100*INT((MOD(L585,100)-1)/12))+MOD(MOD(L585,100)-1,12)</f>
        <v>3505</v>
      </c>
      <c r="U585" s="11"/>
      <c r="V585" s="11"/>
      <c r="W585" s="11"/>
      <c r="X585" s="51"/>
      <c r="Y585" s="11"/>
      <c r="Z585" s="11"/>
      <c r="AA585" s="11"/>
      <c r="BC585" s="11"/>
      <c r="BD585" s="11"/>
      <c r="BK585" s="43"/>
      <c r="BL585" s="43"/>
      <c r="BM585" s="43"/>
      <c r="BQ585" s="70"/>
      <c r="BR585" s="11"/>
      <c r="BS585" s="11"/>
      <c r="BT585" s="58"/>
      <c r="BU585" s="11"/>
      <c r="BV585" s="11"/>
      <c r="BW585" s="11"/>
      <c r="BX585" s="11"/>
      <c r="BY585" s="11"/>
      <c r="BZ585" s="11"/>
      <c r="CA585" s="11"/>
      <c r="CB585" s="11"/>
      <c r="CC585" s="11"/>
      <c r="CD585" s="11"/>
      <c r="CE585" s="11"/>
      <c r="CF585" s="58"/>
      <c r="CG585" s="11"/>
      <c r="CH585" s="11"/>
      <c r="CI585" s="11"/>
      <c r="CJ585" s="11"/>
      <c r="CK585" s="11"/>
      <c r="CL585" s="11"/>
      <c r="CM585" s="11"/>
    </row>
    <row r="586" spans="1:84" ht="14.25">
      <c r="A586" s="1" t="str">
        <f t="shared" si="33"/>
        <v>GG027-Christiansen-07</v>
      </c>
      <c r="B586" s="70" t="s">
        <v>426</v>
      </c>
      <c r="C586" s="70" t="s">
        <v>2085</v>
      </c>
      <c r="D586" s="70" t="s">
        <v>425</v>
      </c>
      <c r="E586" s="20" t="s">
        <v>427</v>
      </c>
      <c r="F586" s="20"/>
      <c r="G586" s="103">
        <v>1640</v>
      </c>
      <c r="H586" s="20" t="s">
        <v>121</v>
      </c>
      <c r="I586" s="40" t="s">
        <v>1103</v>
      </c>
      <c r="J586" s="20" t="s">
        <v>1537</v>
      </c>
      <c r="K586" s="127">
        <v>350303</v>
      </c>
      <c r="L586" s="215">
        <v>350303</v>
      </c>
      <c r="M586" s="210">
        <f>(12*(QUOTIENT(L586,10000)-31))+MOD(QUOTIENT(L586,100),100)+MOD(L586,100)-1</f>
        <v>53</v>
      </c>
      <c r="N586" s="1">
        <f>3100+(100*QUOTIENT(M586-1,12))+MOD(M586-1,12)+1</f>
        <v>3505</v>
      </c>
      <c r="U586" s="11"/>
      <c r="V586" s="11"/>
      <c r="W586" s="11"/>
      <c r="X586" s="51"/>
      <c r="Y586" s="11"/>
      <c r="Z586" s="11"/>
      <c r="AA586" s="11"/>
      <c r="BC586" s="11"/>
      <c r="BD586" s="11"/>
      <c r="BK586" s="43"/>
      <c r="BL586" s="43"/>
      <c r="BM586" s="43"/>
      <c r="BQ586" s="70"/>
      <c r="BR586" s="11"/>
      <c r="BS586" s="11"/>
      <c r="BU586" s="11"/>
      <c r="BV586" s="11"/>
      <c r="BW586" s="11"/>
      <c r="BX586" s="11"/>
      <c r="BY586" s="11"/>
      <c r="BZ586" s="11"/>
      <c r="CA586" s="11"/>
      <c r="CB586" s="11"/>
      <c r="CC586" s="11"/>
      <c r="CD586" s="11"/>
      <c r="CE586" s="11"/>
      <c r="CF586" s="58"/>
    </row>
    <row r="587" spans="1:109" s="139" customFormat="1" ht="14.25">
      <c r="A587" s="146" t="str">
        <f t="shared" si="33"/>
        <v>GG033-Zeek-01</v>
      </c>
      <c r="B587" s="139" t="s">
        <v>694</v>
      </c>
      <c r="C587" s="139" t="s">
        <v>2085</v>
      </c>
      <c r="D587" s="139" t="s">
        <v>695</v>
      </c>
      <c r="E587" s="140" t="s">
        <v>494</v>
      </c>
      <c r="F587" s="140"/>
      <c r="G587" s="141">
        <v>6970</v>
      </c>
      <c r="H587" s="140" t="s">
        <v>127</v>
      </c>
      <c r="I587" s="142" t="s">
        <v>1097</v>
      </c>
      <c r="J587" s="140"/>
      <c r="K587" s="143">
        <v>350303</v>
      </c>
      <c r="L587" s="219">
        <v>350303</v>
      </c>
      <c r="M587" s="210">
        <f>(12*(QUOTIENT(L587,10000)-31))+MOD(QUOTIENT(L587,100),100)+MOD(L587,100)-1</f>
        <v>53</v>
      </c>
      <c r="N587" s="1">
        <f>3100+(100*QUOTIENT(M587-1,12))+MOD(M587-1,12)+1</f>
        <v>3505</v>
      </c>
      <c r="X587" s="144"/>
      <c r="AJ587" s="144"/>
      <c r="AV587" s="144"/>
      <c r="BH587" s="144"/>
      <c r="BI587" s="146"/>
      <c r="BJ587" s="146"/>
      <c r="BK587" s="266"/>
      <c r="BL587" s="266"/>
      <c r="BM587" s="266"/>
      <c r="BN587" s="146"/>
      <c r="BO587" s="146"/>
      <c r="BP587" s="146"/>
      <c r="BQ587" s="146"/>
      <c r="BR587" s="146"/>
      <c r="BS587" s="146"/>
      <c r="BT587" s="147"/>
      <c r="CF587" s="144"/>
      <c r="CS587" s="145"/>
      <c r="DE587" s="145"/>
    </row>
    <row r="588" spans="1:109" s="17" customFormat="1" ht="15">
      <c r="A588" s="175" t="str">
        <f t="shared" si="33"/>
        <v>GG047-Kimble-01</v>
      </c>
      <c r="B588" s="175" t="s">
        <v>2033</v>
      </c>
      <c r="C588" s="175" t="s">
        <v>2085</v>
      </c>
      <c r="D588" s="175" t="s">
        <v>1117</v>
      </c>
      <c r="E588" s="177" t="s">
        <v>1118</v>
      </c>
      <c r="F588" s="175"/>
      <c r="G588" s="175">
        <v>9491</v>
      </c>
      <c r="H588" s="175" t="s">
        <v>1119</v>
      </c>
      <c r="I588" s="175" t="s">
        <v>1097</v>
      </c>
      <c r="J588" s="176"/>
      <c r="K588" s="223">
        <v>350303</v>
      </c>
      <c r="L588" s="223">
        <v>350303</v>
      </c>
      <c r="M588" s="210">
        <f>(12*(QUOTIENT(L588,10000)-31))+MOD(QUOTIENT(L588,100),100)+MOD(L588,100)-1</f>
        <v>53</v>
      </c>
      <c r="N588" s="1">
        <f>3100+(100*QUOTIENT(M588-1,12))+MOD(M588-1,12)+1</f>
        <v>3505</v>
      </c>
      <c r="O588" s="177" t="s">
        <v>1120</v>
      </c>
      <c r="X588" s="48"/>
      <c r="AJ588" s="62"/>
      <c r="AV588" s="62"/>
      <c r="BH588" s="62"/>
      <c r="BI588" s="27"/>
      <c r="BJ588" s="27"/>
      <c r="BK588" s="76" t="s">
        <v>913</v>
      </c>
      <c r="BL588" s="43"/>
      <c r="BM588" s="43"/>
      <c r="BN588" s="27"/>
      <c r="BO588" s="27"/>
      <c r="BP588" s="27"/>
      <c r="BQ588" s="27"/>
      <c r="BR588" s="27"/>
      <c r="BS588" s="27"/>
      <c r="BT588" s="69"/>
      <c r="BU588" s="27"/>
      <c r="BV588" s="27"/>
      <c r="BW588" s="27"/>
      <c r="BX588" s="27"/>
      <c r="BY588" s="27"/>
      <c r="CF588" s="62"/>
      <c r="CS588" s="125"/>
      <c r="DE588" s="125"/>
    </row>
    <row r="589" spans="1:109" ht="14.25">
      <c r="A589" s="154" t="str">
        <f t="shared" si="33"/>
        <v>BRF03-Offord-17</v>
      </c>
      <c r="B589" s="148" t="s">
        <v>709</v>
      </c>
      <c r="C589" s="19" t="s">
        <v>2183</v>
      </c>
      <c r="D589" s="148" t="s">
        <v>571</v>
      </c>
      <c r="E589" s="149" t="s">
        <v>572</v>
      </c>
      <c r="F589" s="149"/>
      <c r="G589" s="150">
        <v>3784</v>
      </c>
      <c r="H589" s="149" t="s">
        <v>2152</v>
      </c>
      <c r="I589" s="151" t="s">
        <v>1113</v>
      </c>
      <c r="K589">
        <v>350303</v>
      </c>
      <c r="L589" s="212">
        <v>350701</v>
      </c>
      <c r="M589" s="210">
        <f>(12*(QUOTIENT(L589,10000)-31))+MOD(QUOTIENT(L589,100),100)+MOD(L589,100)-1</f>
        <v>55</v>
      </c>
      <c r="N589" s="1">
        <f>3100+(100*QUOTIENT(M589-1,12))+MOD(M589-1,12)+1</f>
        <v>3507</v>
      </c>
      <c r="X589" s="52"/>
      <c r="AJ589" s="52"/>
      <c r="AV589" s="52"/>
      <c r="BH589" s="52"/>
      <c r="BK589" s="73" t="s">
        <v>913</v>
      </c>
      <c r="BL589" s="35"/>
      <c r="BM589" s="35"/>
      <c r="BN589" s="24"/>
      <c r="BO589" s="23"/>
      <c r="BT589" s="52"/>
      <c r="CF589" s="52"/>
      <c r="CS589" s="122"/>
      <c r="DE589" s="122"/>
    </row>
    <row r="590" spans="1:84" ht="14.25">
      <c r="A590" s="11" t="str">
        <f t="shared" si="33"/>
        <v>GG031-DeMarce-05</v>
      </c>
      <c r="B590" s="70" t="s">
        <v>718</v>
      </c>
      <c r="C590" s="70" t="s">
        <v>2085</v>
      </c>
      <c r="D590" s="70" t="s">
        <v>719</v>
      </c>
      <c r="E590" s="20" t="s">
        <v>469</v>
      </c>
      <c r="F590" s="20"/>
      <c r="G590" s="103">
        <v>6435</v>
      </c>
      <c r="H590" s="20" t="s">
        <v>125</v>
      </c>
      <c r="I590" s="40" t="s">
        <v>1101</v>
      </c>
      <c r="K590" s="127">
        <v>350303</v>
      </c>
      <c r="L590" s="215">
        <v>351001</v>
      </c>
      <c r="M590" s="210">
        <f>(12*(QUOTIENT(L590,10000)-31))+MOD(QUOTIENT(L590,100),100)+MOD(L590,100)-1</f>
        <v>58</v>
      </c>
      <c r="N590" s="1">
        <f>3100+(100*QUOTIENT(M590-1,12))+MOD(M590-1,12)+1</f>
        <v>3510</v>
      </c>
      <c r="U590" s="11"/>
      <c r="V590" s="11"/>
      <c r="W590" s="11"/>
      <c r="X590" s="51"/>
      <c r="Y590" s="11"/>
      <c r="Z590" s="11"/>
      <c r="AA590" s="11"/>
      <c r="BC590" s="11"/>
      <c r="BD590" s="11"/>
      <c r="BK590" s="73" t="s">
        <v>913</v>
      </c>
      <c r="BL590" s="35"/>
      <c r="BM590" s="35"/>
      <c r="BN590" s="24"/>
      <c r="BO590" s="24"/>
      <c r="BP590" s="24"/>
      <c r="BQ590" s="119"/>
      <c r="BR590" s="23"/>
      <c r="BS590" s="11"/>
      <c r="BU590" s="11"/>
      <c r="BV590" s="11"/>
      <c r="BW590" s="11"/>
      <c r="BX590" s="11"/>
      <c r="BY590" s="11"/>
      <c r="BZ590" s="11"/>
      <c r="CA590" s="11"/>
      <c r="CB590" s="11"/>
      <c r="CC590" s="11"/>
      <c r="CD590" s="11"/>
      <c r="CE590" s="11"/>
      <c r="CF590" s="58"/>
    </row>
    <row r="591" spans="1:72" ht="14.25">
      <c r="A591" s="188" t="str">
        <f t="shared" si="33"/>
        <v>BRF04-Brin-01</v>
      </c>
      <c r="B591" s="184" t="s">
        <v>1712</v>
      </c>
      <c r="C591" s="19" t="s">
        <v>2183</v>
      </c>
      <c r="D591" s="184" t="s">
        <v>1713</v>
      </c>
      <c r="E591" s="185">
        <v>71</v>
      </c>
      <c r="F591" s="185"/>
      <c r="G591" s="186"/>
      <c r="H591" s="184" t="s">
        <v>2153</v>
      </c>
      <c r="I591" s="187" t="s">
        <v>1097</v>
      </c>
      <c r="J591" s="186"/>
      <c r="K591" s="278">
        <v>350310</v>
      </c>
      <c r="L591" s="213">
        <v>350310</v>
      </c>
      <c r="M591" s="210">
        <f>(12*(QUOTIENT(L591,10000)-31))+MOD(QUOTIENT(L591,100),100)+MOD(L591,100)-1</f>
        <v>60</v>
      </c>
      <c r="N591" s="1">
        <f>3100+(100*QUOTIENT(M591-1,12))+MOD(M591-1,12)+1</f>
        <v>3512</v>
      </c>
      <c r="BK591" s="43"/>
      <c r="BL591" s="43"/>
      <c r="BM591" s="43"/>
      <c r="BN591" s="43"/>
      <c r="BO591" s="43"/>
      <c r="BP591" s="43"/>
      <c r="BQ591" s="43"/>
      <c r="BR591" s="43"/>
      <c r="BS591" s="43"/>
      <c r="BT591" s="74"/>
    </row>
    <row r="592" spans="1:64" ht="14.25">
      <c r="A592" s="188" t="str">
        <f t="shared" si="33"/>
        <v>BRF04-Gannon-02</v>
      </c>
      <c r="B592" s="184" t="s">
        <v>551</v>
      </c>
      <c r="C592" s="19" t="s">
        <v>2183</v>
      </c>
      <c r="D592" s="184" t="s">
        <v>1714</v>
      </c>
      <c r="E592" s="184" t="s">
        <v>1715</v>
      </c>
      <c r="F592" s="184"/>
      <c r="G592" s="186"/>
      <c r="H592" s="184" t="s">
        <v>2153</v>
      </c>
      <c r="I592" s="187" t="s">
        <v>1098</v>
      </c>
      <c r="J592" s="186"/>
      <c r="K592" s="214">
        <v>350401</v>
      </c>
      <c r="L592" s="214">
        <v>350401</v>
      </c>
      <c r="M592" s="210">
        <f>(12*(QUOTIENT(L592,10000)-31))+MOD(QUOTIENT(L592,100),100)+MOD(L592,100)-1</f>
        <v>52</v>
      </c>
      <c r="N592" s="1">
        <f>3100+(100*QUOTIENT(M592-1,12))+MOD(M592-1,12)+1</f>
        <v>3504</v>
      </c>
      <c r="BL592" s="43"/>
    </row>
    <row r="593" spans="1:109" ht="14.25">
      <c r="A593" s="148" t="str">
        <f t="shared" si="33"/>
        <v>GG038-Sakalucks-07</v>
      </c>
      <c r="B593" s="162" t="s">
        <v>149</v>
      </c>
      <c r="C593" s="70" t="s">
        <v>2085</v>
      </c>
      <c r="D593" s="162" t="s">
        <v>510</v>
      </c>
      <c r="E593" s="163" t="s">
        <v>579</v>
      </c>
      <c r="F593" s="163"/>
      <c r="G593" s="150">
        <v>10681</v>
      </c>
      <c r="H593" s="163" t="s">
        <v>132</v>
      </c>
      <c r="I593" s="151" t="s">
        <v>1103</v>
      </c>
      <c r="J593" s="311" t="s">
        <v>1539</v>
      </c>
      <c r="K593">
        <v>350401</v>
      </c>
      <c r="L593" s="212">
        <v>350401</v>
      </c>
      <c r="M593" s="210">
        <f>(12*(QUOTIENT(L593,10000)-31))+MOD(QUOTIENT(L593,100),100)+MOD(L593,100)-1</f>
        <v>52</v>
      </c>
      <c r="N593" s="1">
        <f>3100+(100*QUOTIENT(M593-1,12))+MOD(M593-1,12)+1</f>
        <v>3504</v>
      </c>
      <c r="X593" s="52"/>
      <c r="AJ593" s="52"/>
      <c r="AV593" s="52"/>
      <c r="BH593" s="52"/>
      <c r="BL593" s="43"/>
      <c r="BT593" s="52"/>
      <c r="CF593" s="52"/>
      <c r="CS593" s="122"/>
      <c r="DE593" s="122"/>
    </row>
    <row r="594" spans="1:109" ht="14.25">
      <c r="A594" s="162" t="str">
        <f t="shared" si="33"/>
        <v>GG041-Roesch-08</v>
      </c>
      <c r="B594" s="168" t="s">
        <v>176</v>
      </c>
      <c r="C594" s="146" t="s">
        <v>2085</v>
      </c>
      <c r="D594" s="162" t="s">
        <v>177</v>
      </c>
      <c r="E594" s="163" t="s">
        <v>2012</v>
      </c>
      <c r="F594" s="163"/>
      <c r="G594" s="150">
        <v>1537</v>
      </c>
      <c r="H594" s="163" t="s">
        <v>135</v>
      </c>
      <c r="I594" s="169" t="s">
        <v>1104</v>
      </c>
      <c r="K594">
        <v>350401</v>
      </c>
      <c r="L594" s="212">
        <v>350401</v>
      </c>
      <c r="M594" s="210">
        <f>(12*(QUOTIENT(L594,10000)-31))+MOD(QUOTIENT(L594,100),100)+MOD(L594,100)-1</f>
        <v>52</v>
      </c>
      <c r="N594" s="1">
        <f>3100+(100*QUOTIENT(M594-1,12))+MOD(M594-1,12)+1</f>
        <v>3504</v>
      </c>
      <c r="X594" s="52"/>
      <c r="AJ594" s="52"/>
      <c r="AV594" s="52"/>
      <c r="BH594" s="52"/>
      <c r="BL594" s="43"/>
      <c r="BT594" s="52"/>
      <c r="CF594" s="52"/>
      <c r="CS594" s="122"/>
      <c r="DE594" s="122"/>
    </row>
    <row r="595" spans="1:109" ht="14.25">
      <c r="A595" s="162" t="str">
        <f t="shared" si="33"/>
        <v>GG043-Offord-04</v>
      </c>
      <c r="B595" s="168" t="s">
        <v>709</v>
      </c>
      <c r="C595" s="146" t="s">
        <v>2085</v>
      </c>
      <c r="D595" s="168" t="s">
        <v>710</v>
      </c>
      <c r="E595" s="163" t="s">
        <v>2028</v>
      </c>
      <c r="F595" s="163"/>
      <c r="G595" s="150">
        <v>7474</v>
      </c>
      <c r="H595" s="163" t="s">
        <v>137</v>
      </c>
      <c r="I595" s="169" t="s">
        <v>1100</v>
      </c>
      <c r="K595" s="153">
        <v>350401</v>
      </c>
      <c r="L595" s="212">
        <v>350401</v>
      </c>
      <c r="M595" s="210">
        <f>(12*(QUOTIENT(L595,10000)-31))+MOD(QUOTIENT(L595,100),100)+MOD(L595,100)-1</f>
        <v>52</v>
      </c>
      <c r="N595" s="1">
        <f>3100+(100*QUOTIENT(M595-1,12))+MOD(M595-1,12)+1</f>
        <v>3504</v>
      </c>
      <c r="X595" s="52"/>
      <c r="AJ595" s="52"/>
      <c r="AV595" s="52"/>
      <c r="BH595" s="52"/>
      <c r="BL595" s="43"/>
      <c r="BT595" s="52"/>
      <c r="CF595" s="52"/>
      <c r="CS595" s="122"/>
      <c r="DE595" s="122"/>
    </row>
    <row r="596" spans="1:64" ht="15">
      <c r="A596" s="175" t="str">
        <f t="shared" si="33"/>
        <v>GG062-Dove-03</v>
      </c>
      <c r="B596" s="175" t="s">
        <v>515</v>
      </c>
      <c r="C596" s="175" t="s">
        <v>2085</v>
      </c>
      <c r="D596" s="175" t="s">
        <v>1313</v>
      </c>
      <c r="E596" s="177" t="s">
        <v>1314</v>
      </c>
      <c r="F596" s="175"/>
      <c r="G596" s="175">
        <v>5869</v>
      </c>
      <c r="H596" s="175" t="s">
        <v>1310</v>
      </c>
      <c r="I596" s="175" t="s">
        <v>1099</v>
      </c>
      <c r="J596" s="176"/>
      <c r="K596" s="224">
        <v>350401</v>
      </c>
      <c r="L596" s="224">
        <v>350401</v>
      </c>
      <c r="M596" s="210">
        <f>(12*(QUOTIENT(L596,10000)-31))+MOD(QUOTIENT(L596,100),100)+MOD(L596,100)-1</f>
        <v>52</v>
      </c>
      <c r="N596" s="1">
        <f>3100+(100*QUOTIENT(M596-1,12))+MOD(M596-1,12)+1</f>
        <v>3504</v>
      </c>
      <c r="O596" s="176"/>
      <c r="BL596" s="43"/>
    </row>
    <row r="597" spans="1:64" ht="15">
      <c r="A597" s="175" t="str">
        <f t="shared" si="33"/>
        <v>GG068-Carrico-04</v>
      </c>
      <c r="B597" s="175" t="s">
        <v>812</v>
      </c>
      <c r="C597" s="175" t="s">
        <v>2085</v>
      </c>
      <c r="D597" s="175" t="s">
        <v>813</v>
      </c>
      <c r="E597" s="177" t="s">
        <v>1392</v>
      </c>
      <c r="F597" s="175"/>
      <c r="G597" s="175">
        <v>8415</v>
      </c>
      <c r="H597" s="175" t="s">
        <v>1386</v>
      </c>
      <c r="I597" s="175" t="s">
        <v>1100</v>
      </c>
      <c r="J597" s="176"/>
      <c r="K597" s="224">
        <v>350401</v>
      </c>
      <c r="L597" s="223">
        <v>350401</v>
      </c>
      <c r="M597" s="210">
        <f>(12*(QUOTIENT(L597,10000)-31))+MOD(QUOTIENT(L597,100),100)+MOD(L597,100)-1</f>
        <v>52</v>
      </c>
      <c r="N597" s="1">
        <f>3100+(100*QUOTIENT(M597-1,12))+MOD(M597-1,12)+1</f>
        <v>3504</v>
      </c>
      <c r="O597" s="177" t="s">
        <v>55</v>
      </c>
      <c r="BL597" s="43"/>
    </row>
    <row r="598" spans="1:64" ht="15">
      <c r="A598" s="175" t="str">
        <f t="shared" si="33"/>
        <v>GG071-K Scot-03</v>
      </c>
      <c r="B598" s="175" t="s">
        <v>1415</v>
      </c>
      <c r="C598" s="175" t="s">
        <v>2085</v>
      </c>
      <c r="D598" s="175" t="s">
        <v>1416</v>
      </c>
      <c r="E598" s="177" t="s">
        <v>1417</v>
      </c>
      <c r="F598" s="175"/>
      <c r="G598" s="175">
        <v>3000</v>
      </c>
      <c r="H598" s="175" t="s">
        <v>1413</v>
      </c>
      <c r="I598" s="175" t="s">
        <v>1099</v>
      </c>
      <c r="J598" s="176"/>
      <c r="K598" s="224">
        <v>350401</v>
      </c>
      <c r="L598" s="224">
        <v>350401</v>
      </c>
      <c r="M598" s="210">
        <f>(12*(QUOTIENT(L598,10000)-31))+MOD(QUOTIENT(L598,100),100)+MOD(L598,100)-1</f>
        <v>52</v>
      </c>
      <c r="N598" s="1">
        <f>3100+(100*QUOTIENT(M598-1,12))+MOD(M598-1,12)+1</f>
        <v>3504</v>
      </c>
      <c r="O598" s="176"/>
      <c r="BL598" s="43"/>
    </row>
    <row r="599" spans="1:65" ht="14.25">
      <c r="A599" s="11" t="str">
        <f t="shared" si="33"/>
        <v>GG032-Vance-06</v>
      </c>
      <c r="B599" s="70" t="s">
        <v>2088</v>
      </c>
      <c r="C599" s="70" t="s">
        <v>2085</v>
      </c>
      <c r="D599" s="70" t="s">
        <v>2089</v>
      </c>
      <c r="E599" s="3" t="s">
        <v>486</v>
      </c>
      <c r="F599" s="3"/>
      <c r="G599" s="101">
        <v>13793</v>
      </c>
      <c r="H599" s="20" t="s">
        <v>126</v>
      </c>
      <c r="I599" s="40" t="s">
        <v>1102</v>
      </c>
      <c r="J599" s="342" t="s">
        <v>1540</v>
      </c>
      <c r="K599" s="127">
        <v>350401</v>
      </c>
      <c r="L599" s="215">
        <v>350501</v>
      </c>
      <c r="M599" s="210">
        <f>(12*(QUOTIENT(L599,10000)-31))+MOD(QUOTIENT(L599,100),100)+MOD(L599,100)-1</f>
        <v>53</v>
      </c>
      <c r="N599" s="1">
        <f>3100+(100*QUOTIENT(M599-1,12))+MOD(M599-1,12)+1</f>
        <v>3505</v>
      </c>
      <c r="BL599" s="22"/>
      <c r="BM599" s="23"/>
    </row>
    <row r="600" spans="1:109" ht="14.25">
      <c r="A600" s="148" t="str">
        <f t="shared" si="33"/>
        <v>GG038-Waters-01</v>
      </c>
      <c r="B600" s="148" t="s">
        <v>541</v>
      </c>
      <c r="C600" s="70" t="s">
        <v>2085</v>
      </c>
      <c r="D600" s="148" t="s">
        <v>542</v>
      </c>
      <c r="E600" s="149" t="s">
        <v>543</v>
      </c>
      <c r="F600" s="149"/>
      <c r="G600" s="150">
        <v>12772</v>
      </c>
      <c r="H600" s="149" t="s">
        <v>132</v>
      </c>
      <c r="I600" s="151" t="s">
        <v>1097</v>
      </c>
      <c r="K600">
        <v>350401</v>
      </c>
      <c r="L600" s="212">
        <v>350501</v>
      </c>
      <c r="M600" s="210">
        <f>(12*(QUOTIENT(L600,10000)-31))+MOD(QUOTIENT(L600,100),100)+MOD(L600,100)-1</f>
        <v>53</v>
      </c>
      <c r="N600" s="1">
        <f>3100+(100*QUOTIENT(M600-1,12))+MOD(M600-1,12)+1</f>
        <v>3505</v>
      </c>
      <c r="X600" s="52"/>
      <c r="AJ600" s="52"/>
      <c r="AV600" s="52"/>
      <c r="BH600" s="52"/>
      <c r="BL600" s="22"/>
      <c r="BM600" s="23"/>
      <c r="BT600" s="52"/>
      <c r="CF600" s="52"/>
      <c r="CS600" s="122"/>
      <c r="DE600" s="122"/>
    </row>
    <row r="601" spans="1:109" ht="14.25">
      <c r="A601" s="162" t="str">
        <f t="shared" si="33"/>
        <v>GG039-Roesch-07</v>
      </c>
      <c r="B601" s="168" t="s">
        <v>176</v>
      </c>
      <c r="C601" s="146" t="s">
        <v>2085</v>
      </c>
      <c r="D601" s="162" t="s">
        <v>177</v>
      </c>
      <c r="E601" s="163" t="s">
        <v>1992</v>
      </c>
      <c r="F601" s="163"/>
      <c r="G601" s="150">
        <v>1881</v>
      </c>
      <c r="H601" s="163" t="s">
        <v>133</v>
      </c>
      <c r="I601" s="169" t="s">
        <v>1103</v>
      </c>
      <c r="K601">
        <v>350401</v>
      </c>
      <c r="L601" s="212">
        <v>350501</v>
      </c>
      <c r="M601" s="210">
        <f>(12*(QUOTIENT(L601,10000)-31))+MOD(QUOTIENT(L601,100),100)+MOD(L601,100)-1</f>
        <v>53</v>
      </c>
      <c r="N601" s="1">
        <f>3100+(100*QUOTIENT(M601-1,12))+MOD(M601-1,12)+1</f>
        <v>3505</v>
      </c>
      <c r="X601" s="52"/>
      <c r="AJ601" s="52"/>
      <c r="AV601" s="52"/>
      <c r="BH601" s="52"/>
      <c r="BL601" s="22"/>
      <c r="BM601" s="23"/>
      <c r="BT601" s="52"/>
      <c r="CF601" s="52"/>
      <c r="CS601" s="122"/>
      <c r="DE601" s="122"/>
    </row>
    <row r="602" spans="1:65" ht="15">
      <c r="A602" s="175" t="str">
        <f t="shared" si="33"/>
        <v>GG055-DeMarce-07</v>
      </c>
      <c r="B602" s="175" t="s">
        <v>718</v>
      </c>
      <c r="C602" s="175" t="s">
        <v>2085</v>
      </c>
      <c r="D602" s="175" t="s">
        <v>719</v>
      </c>
      <c r="E602" s="177" t="s">
        <v>1175</v>
      </c>
      <c r="F602" s="175"/>
      <c r="G602" s="175">
        <v>14665</v>
      </c>
      <c r="H602" s="175" t="s">
        <v>1199</v>
      </c>
      <c r="I602" s="179" t="s">
        <v>1103</v>
      </c>
      <c r="J602" s="178"/>
      <c r="K602" s="224">
        <v>350401</v>
      </c>
      <c r="L602" s="224">
        <v>350501</v>
      </c>
      <c r="M602" s="210">
        <f>(12*(QUOTIENT(L602,10000)-31))+MOD(QUOTIENT(L602,100),100)+MOD(L602,100)-1</f>
        <v>53</v>
      </c>
      <c r="N602" s="1">
        <f>3100+(100*QUOTIENT(M602-1,12))+MOD(M602-1,12)+1</f>
        <v>3505</v>
      </c>
      <c r="O602" s="179"/>
      <c r="BL602" s="22"/>
      <c r="BM602" s="23"/>
    </row>
    <row r="603" spans="1:109" s="4" customFormat="1" ht="14.25">
      <c r="A603" s="1" t="str">
        <f t="shared" si="33"/>
        <v>GG008-Offord-13</v>
      </c>
      <c r="B603" s="4" t="s">
        <v>709</v>
      </c>
      <c r="C603" s="19" t="s">
        <v>2085</v>
      </c>
      <c r="D603" s="4" t="s">
        <v>710</v>
      </c>
      <c r="E603" s="3" t="s">
        <v>1052</v>
      </c>
      <c r="F603" s="3"/>
      <c r="G603" s="106">
        <v>6118</v>
      </c>
      <c r="H603" s="3" t="s">
        <v>103</v>
      </c>
      <c r="I603" s="41" t="s">
        <v>1109</v>
      </c>
      <c r="J603" s="3" t="s">
        <v>16</v>
      </c>
      <c r="K603" s="127">
        <v>350401</v>
      </c>
      <c r="L603" s="210">
        <v>350601</v>
      </c>
      <c r="M603" s="210">
        <f>(12*(QUOTIENT(L603,10000)-31))+MOD(QUOTIENT(L603,100),100)+MOD(L603,100)-1</f>
        <v>54</v>
      </c>
      <c r="N603" s="1">
        <f>3100+(100*QUOTIENT(M603-1,12))+MOD(M603-1,12)+1</f>
        <v>3506</v>
      </c>
      <c r="X603" s="48"/>
      <c r="AJ603" s="61"/>
      <c r="AV603" s="61"/>
      <c r="BH603" s="68"/>
      <c r="BI603" s="28"/>
      <c r="BJ603" s="28"/>
      <c r="BK603" s="70"/>
      <c r="BL603" s="22"/>
      <c r="BM603" s="24"/>
      <c r="BN603" s="31"/>
      <c r="BO603" s="28"/>
      <c r="BP603" s="28"/>
      <c r="BQ603" s="28"/>
      <c r="BR603" s="28"/>
      <c r="BS603" s="28"/>
      <c r="BT603" s="68"/>
      <c r="CF603" s="61"/>
      <c r="CS603" s="124"/>
      <c r="DE603" s="124"/>
    </row>
    <row r="604" spans="1:109" ht="14.25">
      <c r="A604" s="162" t="str">
        <f t="shared" si="33"/>
        <v>GG042-Waters-05</v>
      </c>
      <c r="B604" s="168" t="s">
        <v>541</v>
      </c>
      <c r="C604" s="146" t="s">
        <v>2085</v>
      </c>
      <c r="D604" s="168" t="s">
        <v>542</v>
      </c>
      <c r="E604" s="163" t="s">
        <v>2021</v>
      </c>
      <c r="F604" s="163"/>
      <c r="G604" s="150">
        <v>11981</v>
      </c>
      <c r="H604" s="163" t="s">
        <v>136</v>
      </c>
      <c r="I604" s="169" t="s">
        <v>1101</v>
      </c>
      <c r="K604" s="153">
        <v>350401</v>
      </c>
      <c r="L604" s="212">
        <v>350601</v>
      </c>
      <c r="M604" s="210">
        <f>(12*(QUOTIENT(L604,10000)-31))+MOD(QUOTIENT(L604,100),100)+MOD(L604,100)-1</f>
        <v>54</v>
      </c>
      <c r="N604" s="1">
        <f>3100+(100*QUOTIENT(M604-1,12))+MOD(M604-1,12)+1</f>
        <v>3506</v>
      </c>
      <c r="X604" s="52"/>
      <c r="AJ604" s="52"/>
      <c r="AV604" s="52"/>
      <c r="BH604" s="52"/>
      <c r="BL604" s="22"/>
      <c r="BM604" s="264"/>
      <c r="BN604" s="23"/>
      <c r="BT604" s="52"/>
      <c r="CF604" s="52"/>
      <c r="CS604" s="122"/>
      <c r="DE604" s="122"/>
    </row>
    <row r="605" spans="1:66" ht="15">
      <c r="A605" s="175" t="str">
        <f t="shared" si="33"/>
        <v>GG078-Lopatin-05</v>
      </c>
      <c r="B605" s="175" t="s">
        <v>1248</v>
      </c>
      <c r="C605" s="175" t="s">
        <v>2085</v>
      </c>
      <c r="D605" s="175" t="s">
        <v>1249</v>
      </c>
      <c r="E605" s="177" t="s">
        <v>1473</v>
      </c>
      <c r="F605" s="175"/>
      <c r="G605" s="175">
        <v>3798</v>
      </c>
      <c r="H605" s="175" t="s">
        <v>1467</v>
      </c>
      <c r="I605" s="175" t="s">
        <v>1101</v>
      </c>
      <c r="J605" s="176"/>
      <c r="K605" s="224">
        <v>350401</v>
      </c>
      <c r="L605" s="224">
        <v>350601</v>
      </c>
      <c r="M605" s="210">
        <f>(12*(QUOTIENT(L605,10000)-31))+MOD(QUOTIENT(L605,100),100)+MOD(L605,100)-1</f>
        <v>54</v>
      </c>
      <c r="N605" s="1">
        <f>3100+(100*QUOTIENT(M605-1,12))+MOD(M605-1,12)+1</f>
        <v>3506</v>
      </c>
      <c r="O605" s="176"/>
      <c r="BL605" s="22"/>
      <c r="BM605" s="24"/>
      <c r="BN605" s="23"/>
    </row>
    <row r="606" spans="1:70" ht="15">
      <c r="A606" s="175" t="str">
        <f t="shared" si="33"/>
        <v>GG071-Ward-04</v>
      </c>
      <c r="B606" s="175" t="s">
        <v>1418</v>
      </c>
      <c r="C606" s="175" t="s">
        <v>2085</v>
      </c>
      <c r="D606" s="175" t="s">
        <v>1419</v>
      </c>
      <c r="E606" s="177" t="s">
        <v>1420</v>
      </c>
      <c r="F606" s="175"/>
      <c r="G606" s="175">
        <v>8800</v>
      </c>
      <c r="H606" s="175" t="s">
        <v>1413</v>
      </c>
      <c r="I606" s="175" t="s">
        <v>1100</v>
      </c>
      <c r="J606" s="176"/>
      <c r="K606" s="224">
        <v>350401</v>
      </c>
      <c r="L606" s="224">
        <v>351001</v>
      </c>
      <c r="M606" s="210">
        <f>(12*(QUOTIENT(L606,10000)-31))+MOD(QUOTIENT(L606,100),100)+MOD(L606,100)-1</f>
        <v>58</v>
      </c>
      <c r="N606" s="1">
        <f>3100+(100*QUOTIENT(M606-1,12))+MOD(M606-1,12)+1</f>
        <v>3510</v>
      </c>
      <c r="O606" s="176"/>
      <c r="BL606" s="22"/>
      <c r="BM606" s="24"/>
      <c r="BN606" s="24"/>
      <c r="BO606" s="24"/>
      <c r="BP606" s="24"/>
      <c r="BQ606" s="24"/>
      <c r="BR606" s="23"/>
    </row>
    <row r="607" spans="1:84" ht="14.25">
      <c r="A607" s="1" t="str">
        <f t="shared" si="33"/>
        <v>GG022-Carrico-05</v>
      </c>
      <c r="B607" s="19" t="s">
        <v>812</v>
      </c>
      <c r="C607" s="19" t="s">
        <v>2085</v>
      </c>
      <c r="D607" s="19" t="s">
        <v>813</v>
      </c>
      <c r="E607" s="20" t="s">
        <v>297</v>
      </c>
      <c r="F607" s="20"/>
      <c r="G607" s="103">
        <v>14492</v>
      </c>
      <c r="H607" s="20" t="s">
        <v>116</v>
      </c>
      <c r="I607" s="40" t="s">
        <v>1101</v>
      </c>
      <c r="J607" s="20" t="s">
        <v>1535</v>
      </c>
      <c r="K607" s="127">
        <v>350401</v>
      </c>
      <c r="L607" s="210">
        <v>351101</v>
      </c>
      <c r="M607" s="210">
        <f>(12*(QUOTIENT(L607,10000)-31))+MOD(QUOTIENT(L607,100),100)+MOD(L607,100)-1</f>
        <v>59</v>
      </c>
      <c r="N607" s="1">
        <f>INT(L607/100)+(100*INT((MOD(L607,100)-1)/12))+MOD(MOD(L607,100)-1,12)</f>
        <v>3511</v>
      </c>
      <c r="U607" s="11"/>
      <c r="V607" s="11"/>
      <c r="W607" s="11"/>
      <c r="X607" s="51"/>
      <c r="Y607" s="11"/>
      <c r="Z607" s="11"/>
      <c r="AA607" s="11"/>
      <c r="BC607" s="11"/>
      <c r="BD607" s="11"/>
      <c r="BL607" s="22"/>
      <c r="BM607" s="24"/>
      <c r="BN607" s="24"/>
      <c r="BO607" s="24"/>
      <c r="BP607" s="24"/>
      <c r="BQ607" s="119"/>
      <c r="BR607" s="24"/>
      <c r="BS607" s="23"/>
      <c r="BU607" s="11"/>
      <c r="BV607" s="11"/>
      <c r="BW607" s="11"/>
      <c r="BX607" s="11"/>
      <c r="BY607" s="11"/>
      <c r="BZ607" s="11"/>
      <c r="CA607" s="11"/>
      <c r="CB607" s="11"/>
      <c r="CC607" s="11"/>
      <c r="CD607" s="11"/>
      <c r="CE607" s="11"/>
      <c r="CF607" s="58"/>
    </row>
    <row r="608" spans="1:71" ht="15">
      <c r="A608" s="175" t="str">
        <f t="shared" si="33"/>
        <v>GG086-Prem-06</v>
      </c>
      <c r="B608" s="175" t="s">
        <v>2000</v>
      </c>
      <c r="C608" s="175" t="s">
        <v>2085</v>
      </c>
      <c r="D608" s="175" t="s">
        <v>2001</v>
      </c>
      <c r="E608" s="177" t="s">
        <v>1527</v>
      </c>
      <c r="F608" s="175"/>
      <c r="G608" s="175">
        <v>11861</v>
      </c>
      <c r="H608" s="175" t="s">
        <v>1519</v>
      </c>
      <c r="I608" s="175" t="s">
        <v>1102</v>
      </c>
      <c r="J608" s="176"/>
      <c r="K608" s="224">
        <v>350401</v>
      </c>
      <c r="L608" s="224">
        <v>351101</v>
      </c>
      <c r="M608" s="210">
        <f>(12*(QUOTIENT(L608,10000)-31))+MOD(QUOTIENT(L608,100),100)+MOD(L608,100)-1</f>
        <v>59</v>
      </c>
      <c r="N608" s="1">
        <f>3100+(100*QUOTIENT(M608-1,12))+MOD(M608-1,12)+1</f>
        <v>3511</v>
      </c>
      <c r="O608" s="176"/>
      <c r="BL608" s="22"/>
      <c r="BM608" s="24"/>
      <c r="BN608" s="24"/>
      <c r="BO608" s="24"/>
      <c r="BP608" s="24"/>
      <c r="BQ608" s="24"/>
      <c r="BR608" s="24"/>
      <c r="BS608" s="23"/>
    </row>
    <row r="609" spans="1:73" ht="14.25">
      <c r="A609" s="191" t="str">
        <f>H609</f>
        <v>B36-WEST INDIES</v>
      </c>
      <c r="B609" s="177" t="s">
        <v>679</v>
      </c>
      <c r="C609" s="177" t="s">
        <v>2187</v>
      </c>
      <c r="D609" s="177" t="s">
        <v>1678</v>
      </c>
      <c r="E609" s="177" t="s">
        <v>1696</v>
      </c>
      <c r="F609" s="177" t="s">
        <v>10</v>
      </c>
      <c r="G609" s="176"/>
      <c r="H609" s="177" t="s">
        <v>1695</v>
      </c>
      <c r="I609" s="177" t="str">
        <f>TEXT(0,"00")</f>
        <v>00</v>
      </c>
      <c r="J609" s="176"/>
      <c r="K609" s="198">
        <v>350401</v>
      </c>
      <c r="L609" s="231">
        <v>360101</v>
      </c>
      <c r="M609" s="210">
        <f>(12*(QUOTIENT(L609,10000)-31))+MOD(QUOTIENT(L609,100),100)+MOD(L609,100)-1</f>
        <v>61</v>
      </c>
      <c r="N609" s="1">
        <f>3100+(100*QUOTIENT(M609-1,12))+MOD(M609-1,12)+1</f>
        <v>3601</v>
      </c>
      <c r="BL609" s="22"/>
      <c r="BM609" s="24"/>
      <c r="BN609" s="24"/>
      <c r="BO609" s="24"/>
      <c r="BP609" s="24"/>
      <c r="BQ609" s="24"/>
      <c r="BR609" s="24"/>
      <c r="BS609" s="24"/>
      <c r="BT609" s="56"/>
      <c r="BU609" s="23"/>
    </row>
    <row r="610" spans="1:75" ht="15">
      <c r="A610" s="175" t="str">
        <f aca="true" t="shared" si="34" ref="A610:A621">TRIM(H610)&amp;"-"&amp;B610&amp;"-"&amp;I610</f>
        <v>GG059-Hays-02</v>
      </c>
      <c r="B610" s="175" t="s">
        <v>507</v>
      </c>
      <c r="C610" s="175" t="s">
        <v>2085</v>
      </c>
      <c r="D610" s="175" t="s">
        <v>1268</v>
      </c>
      <c r="E610" s="177" t="s">
        <v>1269</v>
      </c>
      <c r="F610" s="175"/>
      <c r="G610" s="175">
        <v>3441</v>
      </c>
      <c r="H610" s="175" t="s">
        <v>1267</v>
      </c>
      <c r="I610" s="179" t="s">
        <v>1098</v>
      </c>
      <c r="J610" s="176"/>
      <c r="K610" s="224">
        <v>350401</v>
      </c>
      <c r="L610" s="227">
        <v>360301</v>
      </c>
      <c r="M610" s="210">
        <f>(12*(QUOTIENT(L610,10000)-31))+MOD(QUOTIENT(L610,100),100)+MOD(L610,100)-1</f>
        <v>63</v>
      </c>
      <c r="N610" s="1">
        <f>3100+(100*QUOTIENT(M610-1,12))+MOD(M610-1,12)+1</f>
        <v>3603</v>
      </c>
      <c r="O610" s="176"/>
      <c r="BL610" s="22"/>
      <c r="BM610" s="24"/>
      <c r="BN610" s="24"/>
      <c r="BO610" s="24"/>
      <c r="BP610" s="24"/>
      <c r="BQ610" s="24"/>
      <c r="BR610" s="24"/>
      <c r="BS610" s="24"/>
      <c r="BT610" s="56"/>
      <c r="BU610" s="24"/>
      <c r="BV610" s="24"/>
      <c r="BW610" s="23"/>
    </row>
    <row r="611" spans="1:84" ht="14.25">
      <c r="A611" s="11" t="str">
        <f t="shared" si="34"/>
        <v>GG025-Evans-07</v>
      </c>
      <c r="B611" s="70" t="s">
        <v>1041</v>
      </c>
      <c r="C611" s="70" t="s">
        <v>2085</v>
      </c>
      <c r="D611" s="70" t="s">
        <v>2120</v>
      </c>
      <c r="E611" s="20" t="s">
        <v>369</v>
      </c>
      <c r="F611" s="20"/>
      <c r="G611" s="103">
        <v>10375</v>
      </c>
      <c r="H611" s="20" t="s">
        <v>119</v>
      </c>
      <c r="I611" s="40" t="s">
        <v>1103</v>
      </c>
      <c r="J611" s="20" t="s">
        <v>1537</v>
      </c>
      <c r="K611" s="127">
        <v>350401</v>
      </c>
      <c r="L611" s="215">
        <v>360401</v>
      </c>
      <c r="M611" s="210">
        <f>(12*(QUOTIENT(L611,10000)-31))+MOD(QUOTIENT(L611,100),100)+MOD(L611,100)-1</f>
        <v>64</v>
      </c>
      <c r="N611" s="1">
        <f>3100+(100*QUOTIENT(M611-1,12))+MOD(M611-1,12)+1</f>
        <v>3604</v>
      </c>
      <c r="U611" s="11"/>
      <c r="V611" s="11"/>
      <c r="W611" s="11"/>
      <c r="X611" s="51"/>
      <c r="Y611" s="11"/>
      <c r="Z611" s="11"/>
      <c r="AA611" s="11"/>
      <c r="BC611" s="11"/>
      <c r="BD611" s="11"/>
      <c r="BL611" s="22"/>
      <c r="BM611" s="24"/>
      <c r="BN611" s="24"/>
      <c r="BO611" s="24"/>
      <c r="BP611" s="24"/>
      <c r="BQ611" s="119"/>
      <c r="BR611" s="24"/>
      <c r="BS611" s="24"/>
      <c r="BT611" s="56"/>
      <c r="BU611" s="24"/>
      <c r="BV611" s="24"/>
      <c r="BW611" s="24"/>
      <c r="BX611" s="23"/>
      <c r="BY611" s="11"/>
      <c r="BZ611" s="11"/>
      <c r="CA611" s="11"/>
      <c r="CB611" s="11"/>
      <c r="CC611" s="11"/>
      <c r="CD611" s="11"/>
      <c r="CE611" s="11"/>
      <c r="CF611" s="58"/>
    </row>
    <row r="612" spans="1:109" ht="14.25">
      <c r="A612" s="148" t="str">
        <f t="shared" si="34"/>
        <v>GG034-Sinor-01</v>
      </c>
      <c r="B612" s="148" t="s">
        <v>1945</v>
      </c>
      <c r="C612" s="70" t="s">
        <v>2085</v>
      </c>
      <c r="D612" s="148" t="s">
        <v>502</v>
      </c>
      <c r="E612" s="149" t="s">
        <v>503</v>
      </c>
      <c r="F612" s="149"/>
      <c r="G612" s="150">
        <v>6540</v>
      </c>
      <c r="H612" s="149" t="s">
        <v>128</v>
      </c>
      <c r="I612" s="151" t="s">
        <v>1097</v>
      </c>
      <c r="K612" s="167">
        <v>350501</v>
      </c>
      <c r="L612" s="220">
        <v>350501</v>
      </c>
      <c r="M612" s="210">
        <f>(12*(QUOTIENT(L612,10000)-31))+MOD(QUOTIENT(L612,100),100)+MOD(L612,100)-1</f>
        <v>53</v>
      </c>
      <c r="N612" s="1">
        <f>3100+(100*QUOTIENT(M612-1,12))+MOD(M612-1,12)+1</f>
        <v>3505</v>
      </c>
      <c r="X612" s="52"/>
      <c r="AJ612" s="52"/>
      <c r="AV612" s="52"/>
      <c r="BH612" s="52"/>
      <c r="BM612" s="266"/>
      <c r="BT612" s="52"/>
      <c r="CF612" s="52"/>
      <c r="CS612" s="122"/>
      <c r="DE612" s="122"/>
    </row>
    <row r="613" spans="1:65" ht="15">
      <c r="A613" s="175" t="str">
        <f t="shared" si="34"/>
        <v>GG055-Prem-06</v>
      </c>
      <c r="B613" s="175" t="s">
        <v>2000</v>
      </c>
      <c r="C613" s="175" t="s">
        <v>2085</v>
      </c>
      <c r="D613" s="175" t="s">
        <v>2001</v>
      </c>
      <c r="E613" s="177" t="s">
        <v>1224</v>
      </c>
      <c r="F613" s="175"/>
      <c r="G613" s="175">
        <v>9866</v>
      </c>
      <c r="H613" s="175" t="s">
        <v>1199</v>
      </c>
      <c r="I613" s="179" t="s">
        <v>1102</v>
      </c>
      <c r="J613" s="178"/>
      <c r="K613" s="224">
        <v>350501</v>
      </c>
      <c r="L613" s="224">
        <v>350501</v>
      </c>
      <c r="M613" s="210">
        <f>(12*(QUOTIENT(L613,10000)-31))+MOD(QUOTIENT(L613,100),100)+MOD(L613,100)-1</f>
        <v>53</v>
      </c>
      <c r="N613" s="1">
        <f>3100+(100*QUOTIENT(M613-1,12))+MOD(M613-1,12)+1</f>
        <v>3505</v>
      </c>
      <c r="O613" s="179"/>
      <c r="BM613" s="43"/>
    </row>
    <row r="614" spans="1:65" ht="15">
      <c r="A614" s="175" t="str">
        <f t="shared" si="34"/>
        <v>GG088-Davidson-03</v>
      </c>
      <c r="B614" s="175" t="s">
        <v>2013</v>
      </c>
      <c r="C614" s="175" t="s">
        <v>2085</v>
      </c>
      <c r="D614" s="175" t="s">
        <v>2014</v>
      </c>
      <c r="E614" s="177" t="s">
        <v>1557</v>
      </c>
      <c r="F614" s="175"/>
      <c r="G614" s="175">
        <v>10211</v>
      </c>
      <c r="H614" s="175" t="s">
        <v>1553</v>
      </c>
      <c r="I614" s="175" t="s">
        <v>1099</v>
      </c>
      <c r="J614" s="176"/>
      <c r="K614" s="224">
        <v>350501</v>
      </c>
      <c r="L614" s="224">
        <v>350501</v>
      </c>
      <c r="M614" s="210">
        <f>(12*(QUOTIENT(L614,10000)-31))+MOD(QUOTIENT(L614,100),100)+MOD(L614,100)-1</f>
        <v>53</v>
      </c>
      <c r="N614" s="1">
        <f>3100+(100*QUOTIENT(M614-1,12))+MOD(M614-1,12)+1</f>
        <v>3505</v>
      </c>
      <c r="O614" s="176"/>
      <c r="BM614" s="43"/>
    </row>
    <row r="615" spans="1:109" s="306" customFormat="1" ht="14.25">
      <c r="A615" s="162" t="str">
        <f t="shared" si="34"/>
        <v>GG035-Dove-03</v>
      </c>
      <c r="B615" s="162" t="s">
        <v>515</v>
      </c>
      <c r="C615" s="146" t="s">
        <v>2085</v>
      </c>
      <c r="D615" s="162" t="s">
        <v>516</v>
      </c>
      <c r="E615" s="311" t="s">
        <v>517</v>
      </c>
      <c r="F615" s="311"/>
      <c r="G615" s="304">
        <v>1924</v>
      </c>
      <c r="H615" s="311" t="s">
        <v>129</v>
      </c>
      <c r="I615" s="310" t="s">
        <v>1099</v>
      </c>
      <c r="K615" s="130">
        <v>350501</v>
      </c>
      <c r="L615" s="307">
        <v>350601</v>
      </c>
      <c r="M615" s="210">
        <f>(12*(QUOTIENT(L615,10000)-31))+MOD(QUOTIENT(L615,100),100)+MOD(L615,100)-1</f>
        <v>54</v>
      </c>
      <c r="N615" s="1">
        <f>3100+(100*QUOTIENT(M615-1,12))+MOD(M615-1,12)+1</f>
        <v>3506</v>
      </c>
      <c r="O615" s="174"/>
      <c r="X615" s="58"/>
      <c r="AJ615" s="58"/>
      <c r="AV615" s="58"/>
      <c r="BH615" s="58"/>
      <c r="BM615" s="22"/>
      <c r="BN615" s="23"/>
      <c r="BT615" s="58"/>
      <c r="CF615" s="58"/>
      <c r="CS615" s="132"/>
      <c r="DE615" s="132"/>
    </row>
    <row r="616" spans="1:66" ht="15">
      <c r="A616" s="175" t="str">
        <f t="shared" si="34"/>
        <v>GG072-Carrico-01</v>
      </c>
      <c r="B616" s="175" t="s">
        <v>812</v>
      </c>
      <c r="C616" s="175" t="s">
        <v>2085</v>
      </c>
      <c r="D616" s="175" t="s">
        <v>813</v>
      </c>
      <c r="E616" s="177" t="s">
        <v>1423</v>
      </c>
      <c r="F616" s="175"/>
      <c r="G616" s="175">
        <v>8449</v>
      </c>
      <c r="H616" s="175" t="s">
        <v>1424</v>
      </c>
      <c r="I616" s="175" t="s">
        <v>1097</v>
      </c>
      <c r="J616" s="176"/>
      <c r="K616" s="223">
        <v>350501</v>
      </c>
      <c r="L616" s="223">
        <v>350601</v>
      </c>
      <c r="M616" s="210">
        <f>(12*(QUOTIENT(L616,10000)-31))+MOD(QUOTIENT(L616,100),100)+MOD(L616,100)-1</f>
        <v>54</v>
      </c>
      <c r="N616" s="1">
        <f>3100+(100*QUOTIENT(M616-1,12))+MOD(M616-1,12)+1</f>
        <v>3506</v>
      </c>
      <c r="O616" s="176"/>
      <c r="BM616" s="22"/>
      <c r="BN616" s="23"/>
    </row>
    <row r="617" spans="1:67" ht="14.25">
      <c r="A617" s="1" t="str">
        <f t="shared" si="34"/>
        <v>GG017-Robison-10</v>
      </c>
      <c r="B617" s="19" t="s">
        <v>782</v>
      </c>
      <c r="C617" s="19" t="s">
        <v>2085</v>
      </c>
      <c r="D617" s="19" t="s">
        <v>783</v>
      </c>
      <c r="E617" s="20" t="s">
        <v>182</v>
      </c>
      <c r="F617" s="20"/>
      <c r="G617" s="101">
        <v>10469</v>
      </c>
      <c r="H617" s="20" t="s">
        <v>111</v>
      </c>
      <c r="I617" s="40" t="s">
        <v>1106</v>
      </c>
      <c r="K617" s="127">
        <v>350501</v>
      </c>
      <c r="L617" s="210">
        <v>350701</v>
      </c>
      <c r="M617" s="210">
        <f>(12*(QUOTIENT(L617,10000)-31))+MOD(QUOTIENT(L617,100),100)+MOD(L617,100)-1</f>
        <v>55</v>
      </c>
      <c r="N617" s="1">
        <f>INT(L617/100)+(100*INT((MOD(L617,100)-1)/12))+MOD(MOD(L617,100)-1,12)</f>
        <v>3507</v>
      </c>
      <c r="BM617" s="22"/>
      <c r="BN617" s="24"/>
      <c r="BO617" s="23"/>
    </row>
    <row r="618" spans="1:67" ht="15">
      <c r="A618" s="175" t="str">
        <f t="shared" si="34"/>
        <v>GG053-Prem-04</v>
      </c>
      <c r="B618" s="175" t="s">
        <v>2000</v>
      </c>
      <c r="C618" s="175" t="s">
        <v>2085</v>
      </c>
      <c r="D618" s="175" t="s">
        <v>2001</v>
      </c>
      <c r="E618" s="177" t="s">
        <v>1184</v>
      </c>
      <c r="F618" s="175"/>
      <c r="G618" s="175">
        <v>9500</v>
      </c>
      <c r="H618" s="175" t="s">
        <v>1180</v>
      </c>
      <c r="I618" s="179" t="s">
        <v>1100</v>
      </c>
      <c r="J618" s="178"/>
      <c r="K618" s="223">
        <v>350501</v>
      </c>
      <c r="L618" s="223">
        <v>350701</v>
      </c>
      <c r="M618" s="210">
        <f>(12*(QUOTIENT(L618,10000)-31))+MOD(QUOTIENT(L618,100),100)+MOD(L618,100)-1</f>
        <v>55</v>
      </c>
      <c r="N618" s="1">
        <f>3100+(100*QUOTIENT(M618-1,12))+MOD(M618-1,12)+1</f>
        <v>3507</v>
      </c>
      <c r="O618" s="178" t="s">
        <v>1185</v>
      </c>
      <c r="BM618" s="22"/>
      <c r="BN618" s="24"/>
      <c r="BO618" s="23"/>
    </row>
    <row r="619" spans="1:67" ht="15">
      <c r="A619" s="175" t="str">
        <f t="shared" si="34"/>
        <v>GG069-Carrico-05</v>
      </c>
      <c r="B619" s="175" t="s">
        <v>812</v>
      </c>
      <c r="C619" s="175" t="s">
        <v>2085</v>
      </c>
      <c r="D619" s="175" t="s">
        <v>813</v>
      </c>
      <c r="E619" s="177" t="s">
        <v>1402</v>
      </c>
      <c r="F619" s="175"/>
      <c r="G619" s="175">
        <v>8951</v>
      </c>
      <c r="H619" s="175" t="s">
        <v>1395</v>
      </c>
      <c r="I619" s="175" t="s">
        <v>1101</v>
      </c>
      <c r="J619" s="176"/>
      <c r="K619" s="223">
        <v>350501</v>
      </c>
      <c r="L619" s="224">
        <v>350701</v>
      </c>
      <c r="M619" s="210">
        <f>(12*(QUOTIENT(L619,10000)-31))+MOD(QUOTIENT(L619,100),100)+MOD(L619,100)-1</f>
        <v>55</v>
      </c>
      <c r="N619" s="1">
        <f>3100+(100*QUOTIENT(M619-1,12))+MOD(M619-1,12)+1</f>
        <v>3507</v>
      </c>
      <c r="O619" s="178" t="s">
        <v>1403</v>
      </c>
      <c r="BM619" s="22"/>
      <c r="BN619" s="24"/>
      <c r="BO619" s="23"/>
    </row>
    <row r="620" spans="1:67" ht="15">
      <c r="A620" s="175" t="str">
        <f t="shared" si="34"/>
        <v>GG074-Carrico-04</v>
      </c>
      <c r="B620" s="175" t="s">
        <v>812</v>
      </c>
      <c r="C620" s="175" t="s">
        <v>2085</v>
      </c>
      <c r="D620" s="175" t="s">
        <v>813</v>
      </c>
      <c r="E620" s="177" t="s">
        <v>1443</v>
      </c>
      <c r="F620" s="175"/>
      <c r="G620" s="175">
        <v>10197</v>
      </c>
      <c r="H620" s="175" t="s">
        <v>1438</v>
      </c>
      <c r="I620" s="175" t="s">
        <v>1100</v>
      </c>
      <c r="J620" s="177" t="s">
        <v>20</v>
      </c>
      <c r="K620" s="224">
        <v>350501</v>
      </c>
      <c r="L620" s="224">
        <v>350701</v>
      </c>
      <c r="M620" s="210">
        <f>(12*(QUOTIENT(L620,10000)-31))+MOD(QUOTIENT(L620,100),100)+MOD(L620,100)-1</f>
        <v>55</v>
      </c>
      <c r="N620" s="1">
        <f>3100+(100*QUOTIENT(M620-1,12))+MOD(M620-1,12)+1</f>
        <v>3507</v>
      </c>
      <c r="O620" s="176"/>
      <c r="BM620" s="22"/>
      <c r="BN620" s="24"/>
      <c r="BO620" s="23"/>
    </row>
    <row r="621" spans="1:109" s="139" customFormat="1" ht="14.25">
      <c r="A621" s="146" t="str">
        <f t="shared" si="34"/>
        <v>GG033-Vance-05</v>
      </c>
      <c r="B621" s="139" t="s">
        <v>2088</v>
      </c>
      <c r="C621" s="70" t="s">
        <v>2085</v>
      </c>
      <c r="D621" s="139" t="s">
        <v>2089</v>
      </c>
      <c r="E621" s="140" t="s">
        <v>499</v>
      </c>
      <c r="F621" s="140"/>
      <c r="G621" s="141">
        <v>12059</v>
      </c>
      <c r="H621" s="140" t="s">
        <v>127</v>
      </c>
      <c r="I621" s="142" t="s">
        <v>1101</v>
      </c>
      <c r="J621" s="342" t="s">
        <v>1540</v>
      </c>
      <c r="K621" s="143">
        <v>350501</v>
      </c>
      <c r="L621" s="219">
        <v>350801</v>
      </c>
      <c r="M621" s="210">
        <f>(12*(QUOTIENT(L621,10000)-31))+MOD(QUOTIENT(L621,100),100)+MOD(L621,100)-1</f>
        <v>56</v>
      </c>
      <c r="N621" s="1">
        <f>3100+(100*QUOTIENT(M621-1,12))+MOD(M621-1,12)+1</f>
        <v>3508</v>
      </c>
      <c r="X621" s="144"/>
      <c r="AJ621" s="144"/>
      <c r="AV621" s="144"/>
      <c r="BH621" s="144"/>
      <c r="BI621" s="146"/>
      <c r="BJ621" s="146"/>
      <c r="BK621" s="146"/>
      <c r="BL621" s="146"/>
      <c r="BM621" s="22"/>
      <c r="BN621" s="264"/>
      <c r="BO621" s="264"/>
      <c r="BP621" s="23"/>
      <c r="BQ621" s="146"/>
      <c r="BR621" s="146"/>
      <c r="BS621" s="146"/>
      <c r="BT621" s="147"/>
      <c r="CF621" s="144"/>
      <c r="CS621" s="145"/>
      <c r="DE621" s="145"/>
    </row>
    <row r="622" spans="1:109" s="11" customFormat="1" ht="14.25">
      <c r="A622" s="119" t="s">
        <v>1931</v>
      </c>
      <c r="B622" s="70" t="s">
        <v>679</v>
      </c>
      <c r="C622" s="19" t="s">
        <v>2187</v>
      </c>
      <c r="D622" s="70" t="s">
        <v>2066</v>
      </c>
      <c r="E622" s="89" t="s">
        <v>2067</v>
      </c>
      <c r="F622" s="89" t="s">
        <v>2159</v>
      </c>
      <c r="G622" s="104">
        <v>234000</v>
      </c>
      <c r="H622" s="2" t="str">
        <f>A622</f>
        <v>B35-PAPAL</v>
      </c>
      <c r="I622" s="166" t="s">
        <v>1875</v>
      </c>
      <c r="J622" s="15"/>
      <c r="K622" s="130">
        <v>350501</v>
      </c>
      <c r="L622" s="215">
        <v>350801</v>
      </c>
      <c r="M622" s="210">
        <f>(12*(QUOTIENT(L622,10000)-31))+MOD(QUOTIENT(L622,100),100)+MOD(L622,100)-1</f>
        <v>56</v>
      </c>
      <c r="N622" s="1">
        <f>3100+(100*QUOTIENT(M622-1,12))+MOD(M622-1,12)+1</f>
        <v>3508</v>
      </c>
      <c r="X622" s="51"/>
      <c r="AJ622" s="58"/>
      <c r="AV622" s="58"/>
      <c r="BH622" s="58"/>
      <c r="BM622" s="22"/>
      <c r="BN622" s="24"/>
      <c r="BO622" s="24"/>
      <c r="BP622" s="23"/>
      <c r="BT622" s="58"/>
      <c r="CF622" s="58"/>
      <c r="CS622" s="132"/>
      <c r="DE622" s="132"/>
    </row>
    <row r="623" spans="1:109" ht="14.25">
      <c r="A623" s="154" t="str">
        <f>TRIM(H623)&amp;"-"&amp;B623&amp;"-"&amp;I623</f>
        <v>BRF03-Bergstalh-16</v>
      </c>
      <c r="B623" s="148" t="s">
        <v>1092</v>
      </c>
      <c r="C623" s="19" t="s">
        <v>2183</v>
      </c>
      <c r="D623" s="148" t="s">
        <v>688</v>
      </c>
      <c r="E623" s="149" t="s">
        <v>570</v>
      </c>
      <c r="F623" s="149"/>
      <c r="G623" s="150">
        <v>12600</v>
      </c>
      <c r="H623" s="149" t="s">
        <v>2152</v>
      </c>
      <c r="I623" s="151" t="s">
        <v>1112</v>
      </c>
      <c r="K623">
        <v>350501</v>
      </c>
      <c r="L623" s="212">
        <v>350901</v>
      </c>
      <c r="M623" s="210">
        <f>(12*(QUOTIENT(L623,10000)-31))+MOD(QUOTIENT(L623,100),100)+MOD(L623,100)-1</f>
        <v>57</v>
      </c>
      <c r="N623" s="1">
        <f>3100+(100*QUOTIENT(M623-1,12))+MOD(M623-1,12)+1</f>
        <v>3509</v>
      </c>
      <c r="X623" s="52"/>
      <c r="AJ623" s="52"/>
      <c r="AV623" s="52"/>
      <c r="BH623" s="52"/>
      <c r="BT623" s="52"/>
      <c r="CF623" s="52"/>
      <c r="CS623" s="122"/>
      <c r="DE623" s="122"/>
    </row>
    <row r="624" spans="1:78" ht="14.25">
      <c r="A624" s="191" t="str">
        <f>H624</f>
        <v>B36-CARDINAL</v>
      </c>
      <c r="B624" s="177" t="s">
        <v>679</v>
      </c>
      <c r="C624" s="177" t="s">
        <v>2187</v>
      </c>
      <c r="D624" s="177" t="s">
        <v>1698</v>
      </c>
      <c r="E624" s="177" t="s">
        <v>1699</v>
      </c>
      <c r="F624" s="177" t="s">
        <v>9</v>
      </c>
      <c r="G624" s="176"/>
      <c r="H624" s="177" t="s">
        <v>1697</v>
      </c>
      <c r="I624" s="177" t="str">
        <f>TEXT(0,"00")</f>
        <v>00</v>
      </c>
      <c r="J624" s="176"/>
      <c r="K624" s="198">
        <v>350501</v>
      </c>
      <c r="L624" s="231">
        <v>360601</v>
      </c>
      <c r="M624" s="210">
        <f>(12*(QUOTIENT(L624,10000)-31))+MOD(QUOTIENT(L624,100),100)+MOD(L624,100)-1</f>
        <v>66</v>
      </c>
      <c r="N624" s="1">
        <f>3100+(100*QUOTIENT(M624-1,12))+MOD(M624-1,12)+1</f>
        <v>3606</v>
      </c>
      <c r="BM624" s="22"/>
      <c r="BN624" s="24"/>
      <c r="BO624" s="24"/>
      <c r="BP624" s="24"/>
      <c r="BQ624" s="24"/>
      <c r="BR624" s="24"/>
      <c r="BS624" s="24"/>
      <c r="BT624" s="56"/>
      <c r="BU624" s="24"/>
      <c r="BV624" s="24"/>
      <c r="BW624" s="24"/>
      <c r="BX624" s="24"/>
      <c r="BY624" s="24"/>
      <c r="BZ624" s="23"/>
    </row>
    <row r="625" spans="1:85" ht="14.25">
      <c r="A625" s="1" t="str">
        <f aca="true" t="shared" si="35" ref="A625:A635">TRIM(H625)&amp;"-"&amp;B625&amp;"-"&amp;I625</f>
        <v>GG020-Carroll-02</v>
      </c>
      <c r="B625" s="19" t="s">
        <v>42</v>
      </c>
      <c r="C625" s="19" t="s">
        <v>2085</v>
      </c>
      <c r="D625" s="19" t="s">
        <v>43</v>
      </c>
      <c r="E625" s="20" t="s">
        <v>264</v>
      </c>
      <c r="F625" s="20"/>
      <c r="G625" s="103">
        <v>8621</v>
      </c>
      <c r="H625" s="20" t="s">
        <v>114</v>
      </c>
      <c r="I625" s="40" t="s">
        <v>1098</v>
      </c>
      <c r="J625" s="20" t="s">
        <v>1537</v>
      </c>
      <c r="K625" s="127">
        <v>350502</v>
      </c>
      <c r="L625" s="210">
        <v>351002</v>
      </c>
      <c r="M625" s="210">
        <f>(12*(QUOTIENT(L625,10000)-31))+MOD(QUOTIENT(L625,100),100)+MOD(L625,100)-1</f>
        <v>59</v>
      </c>
      <c r="N625" s="1">
        <f>INT(L625/100)+(100*INT((MOD(L625,100)-1)/12))+MOD(MOD(L625,100)-1,12)</f>
        <v>3511</v>
      </c>
      <c r="U625" s="11"/>
      <c r="V625" s="11"/>
      <c r="W625" s="11"/>
      <c r="X625" s="51"/>
      <c r="Y625" s="11"/>
      <c r="Z625" s="11"/>
      <c r="AA625" s="11"/>
      <c r="BC625" s="11"/>
      <c r="BD625" s="11"/>
      <c r="BM625" s="35"/>
      <c r="BN625" s="35"/>
      <c r="BO625" s="24"/>
      <c r="BP625" s="24"/>
      <c r="BQ625" s="119"/>
      <c r="BR625" s="36"/>
      <c r="BS625" s="36"/>
      <c r="BT625" s="58"/>
      <c r="BU625" s="11"/>
      <c r="BV625" s="11"/>
      <c r="BW625" s="11"/>
      <c r="BX625" s="11"/>
      <c r="BY625" s="11"/>
      <c r="BZ625" s="11"/>
      <c r="CA625" s="11"/>
      <c r="CB625" s="11"/>
      <c r="CC625" s="11"/>
      <c r="CD625" s="11"/>
      <c r="CE625" s="11"/>
      <c r="CF625" s="58"/>
      <c r="CG625" s="11"/>
    </row>
    <row r="626" spans="1:109" ht="14.25">
      <c r="A626" s="148" t="str">
        <f t="shared" si="35"/>
        <v>GG036-Zeek-03</v>
      </c>
      <c r="B626" s="148" t="s">
        <v>694</v>
      </c>
      <c r="C626" s="70" t="s">
        <v>2085</v>
      </c>
      <c r="D626" s="148" t="s">
        <v>695</v>
      </c>
      <c r="E626" s="149" t="s">
        <v>528</v>
      </c>
      <c r="F626" s="149"/>
      <c r="G626" s="150">
        <v>3712</v>
      </c>
      <c r="H626" s="149" t="s">
        <v>130</v>
      </c>
      <c r="I626" s="151" t="s">
        <v>1099</v>
      </c>
      <c r="J626" s="311" t="s">
        <v>1539</v>
      </c>
      <c r="K626">
        <v>350601</v>
      </c>
      <c r="L626" s="212">
        <v>350601</v>
      </c>
      <c r="M626" s="210">
        <f>(12*(QUOTIENT(L626,10000)-31))+MOD(QUOTIENT(L626,100),100)+MOD(L626,100)-1</f>
        <v>54</v>
      </c>
      <c r="N626" s="1">
        <f>3100+(100*QUOTIENT(M626-1,12))+MOD(M626-1,12)+1</f>
        <v>3506</v>
      </c>
      <c r="O626" s="153" t="s">
        <v>589</v>
      </c>
      <c r="X626" s="52"/>
      <c r="AJ626" s="52"/>
      <c r="AV626" s="52"/>
      <c r="BH626" s="52"/>
      <c r="BN626" s="43"/>
      <c r="BT626" s="52"/>
      <c r="CF626" s="52"/>
      <c r="CS626" s="122"/>
      <c r="DE626" s="122"/>
    </row>
    <row r="627" spans="1:109" ht="14.25">
      <c r="A627" s="162" t="str">
        <f t="shared" si="35"/>
        <v>GG046-Offord-04</v>
      </c>
      <c r="B627" s="168" t="s">
        <v>709</v>
      </c>
      <c r="C627" s="146" t="s">
        <v>2085</v>
      </c>
      <c r="D627" s="168" t="s">
        <v>710</v>
      </c>
      <c r="E627" s="163" t="s">
        <v>2060</v>
      </c>
      <c r="F627" s="163"/>
      <c r="G627" s="150">
        <v>5358</v>
      </c>
      <c r="H627" s="163" t="s">
        <v>140</v>
      </c>
      <c r="I627" s="169" t="s">
        <v>1100</v>
      </c>
      <c r="K627" s="153">
        <v>350601</v>
      </c>
      <c r="L627" s="212">
        <v>350601</v>
      </c>
      <c r="M627" s="210">
        <f>(12*(QUOTIENT(L627,10000)-31))+MOD(QUOTIENT(L627,100),100)+MOD(L627,100)-1</f>
        <v>54</v>
      </c>
      <c r="N627" s="1">
        <f>3100+(100*QUOTIENT(M627-1,12))+MOD(M627-1,12)+1</f>
        <v>3506</v>
      </c>
      <c r="X627" s="52"/>
      <c r="AJ627" s="52"/>
      <c r="AV627" s="52"/>
      <c r="BH627" s="52"/>
      <c r="BN627" s="43"/>
      <c r="BT627" s="52"/>
      <c r="CF627" s="52"/>
      <c r="CS627" s="122"/>
      <c r="DE627" s="122"/>
    </row>
    <row r="628" spans="1:66" ht="15">
      <c r="A628" s="175" t="str">
        <f t="shared" si="35"/>
        <v>GG063-Offord-01</v>
      </c>
      <c r="B628" s="175" t="s">
        <v>709</v>
      </c>
      <c r="C628" s="175" t="s">
        <v>2085</v>
      </c>
      <c r="D628" s="175" t="s">
        <v>710</v>
      </c>
      <c r="E628" s="177" t="s">
        <v>1325</v>
      </c>
      <c r="F628" s="175"/>
      <c r="G628" s="175">
        <v>3563</v>
      </c>
      <c r="H628" s="175" t="s">
        <v>1326</v>
      </c>
      <c r="I628" s="179" t="s">
        <v>1097</v>
      </c>
      <c r="J628" s="176"/>
      <c r="K628" s="223">
        <v>350601</v>
      </c>
      <c r="L628" s="223">
        <v>350601</v>
      </c>
      <c r="M628" s="210">
        <f>(12*(QUOTIENT(L628,10000)-31))+MOD(QUOTIENT(L628,100),100)+MOD(L628,100)-1</f>
        <v>54</v>
      </c>
      <c r="N628" s="1">
        <f>3100+(100*QUOTIENT(M628-1,12))+MOD(M628-1,12)+1</f>
        <v>3506</v>
      </c>
      <c r="O628" s="176"/>
      <c r="BN628" s="43"/>
    </row>
    <row r="629" spans="1:66" ht="15">
      <c r="A629" s="175" t="str">
        <f t="shared" si="35"/>
        <v>GG070-Hasseler-05</v>
      </c>
      <c r="B629" s="175" t="s">
        <v>478</v>
      </c>
      <c r="C629" s="175" t="s">
        <v>2085</v>
      </c>
      <c r="D629" s="175" t="s">
        <v>479</v>
      </c>
      <c r="E629" s="177" t="s">
        <v>1410</v>
      </c>
      <c r="F629" s="175"/>
      <c r="G629" s="175">
        <v>10407</v>
      </c>
      <c r="H629" s="175" t="s">
        <v>1406</v>
      </c>
      <c r="I629" s="179" t="s">
        <v>1101</v>
      </c>
      <c r="J629" s="176"/>
      <c r="K629" s="223">
        <v>350601</v>
      </c>
      <c r="L629" s="223">
        <v>350601</v>
      </c>
      <c r="M629" s="210">
        <f>(12*(QUOTIENT(L629,10000)-31))+MOD(QUOTIENT(L629,100),100)+MOD(L629,100)-1</f>
        <v>54</v>
      </c>
      <c r="N629" s="1">
        <f>3100+(100*QUOTIENT(M629-1,12))+MOD(M629-1,12)+1</f>
        <v>3506</v>
      </c>
      <c r="O629" s="176"/>
      <c r="BN629" s="43"/>
    </row>
    <row r="630" spans="1:66" ht="15">
      <c r="A630" s="175" t="str">
        <f t="shared" si="35"/>
        <v>GG083-Sayeau-01</v>
      </c>
      <c r="B630" s="175" t="s">
        <v>1215</v>
      </c>
      <c r="C630" s="175" t="s">
        <v>2085</v>
      </c>
      <c r="D630" s="175" t="s">
        <v>1216</v>
      </c>
      <c r="E630" s="177" t="s">
        <v>1504</v>
      </c>
      <c r="F630" s="175"/>
      <c r="G630" s="175">
        <v>8832</v>
      </c>
      <c r="H630" s="175" t="s">
        <v>1505</v>
      </c>
      <c r="I630" s="175" t="s">
        <v>1097</v>
      </c>
      <c r="J630" s="176"/>
      <c r="K630" s="224">
        <v>350601</v>
      </c>
      <c r="L630" s="224">
        <v>350601</v>
      </c>
      <c r="M630" s="210">
        <f>(12*(QUOTIENT(L630,10000)-31))+MOD(QUOTIENT(L630,100),100)+MOD(L630,100)-1</f>
        <v>54</v>
      </c>
      <c r="N630" s="1">
        <f>3100+(100*QUOTIENT(M630-1,12))+MOD(M630-1,12)+1</f>
        <v>3506</v>
      </c>
      <c r="O630" s="176"/>
      <c r="BN630" s="43"/>
    </row>
    <row r="631" spans="1:67" ht="15">
      <c r="A631" s="175" t="str">
        <f t="shared" si="35"/>
        <v>GG048-Offord-02</v>
      </c>
      <c r="B631" s="175" t="s">
        <v>709</v>
      </c>
      <c r="C631" s="175" t="s">
        <v>2085</v>
      </c>
      <c r="D631" s="175" t="s">
        <v>710</v>
      </c>
      <c r="E631" s="177" t="s">
        <v>1135</v>
      </c>
      <c r="F631" s="175"/>
      <c r="G631" s="175">
        <v>6529</v>
      </c>
      <c r="H631" s="175" t="s">
        <v>1133</v>
      </c>
      <c r="I631" s="179" t="s">
        <v>1098</v>
      </c>
      <c r="J631" s="176"/>
      <c r="K631" s="223">
        <v>350601</v>
      </c>
      <c r="L631" s="223">
        <v>350701</v>
      </c>
      <c r="M631" s="210">
        <f>(12*(QUOTIENT(L631,10000)-31))+MOD(QUOTIENT(L631,100),100)+MOD(L631,100)-1</f>
        <v>55</v>
      </c>
      <c r="N631" s="1">
        <f>3100+(100*QUOTIENT(M631-1,12))+MOD(M631-1,12)+1</f>
        <v>3507</v>
      </c>
      <c r="O631" s="176"/>
      <c r="BN631" s="22"/>
      <c r="BO631" s="23"/>
    </row>
    <row r="632" spans="1:68" ht="15">
      <c r="A632" s="175" t="str">
        <f t="shared" si="35"/>
        <v>GG061-Hasseler-07</v>
      </c>
      <c r="B632" s="175" t="s">
        <v>478</v>
      </c>
      <c r="C632" s="175" t="s">
        <v>2085</v>
      </c>
      <c r="D632" s="175" t="s">
        <v>479</v>
      </c>
      <c r="E632" s="177" t="s">
        <v>1303</v>
      </c>
      <c r="F632" s="175"/>
      <c r="G632" s="175">
        <v>2416</v>
      </c>
      <c r="H632" s="175" t="s">
        <v>1292</v>
      </c>
      <c r="I632" s="179" t="s">
        <v>1103</v>
      </c>
      <c r="J632" s="176"/>
      <c r="K632" s="223">
        <v>350601</v>
      </c>
      <c r="L632" s="223">
        <v>350801</v>
      </c>
      <c r="M632" s="210">
        <f>(12*(QUOTIENT(L632,10000)-31))+MOD(QUOTIENT(L632,100),100)+MOD(L632,100)-1</f>
        <v>56</v>
      </c>
      <c r="N632" s="1">
        <f>3100+(100*QUOTIENT(M632-1,12))+MOD(M632-1,12)+1</f>
        <v>3508</v>
      </c>
      <c r="O632" s="176"/>
      <c r="BN632" s="22"/>
      <c r="BO632" s="24"/>
      <c r="BP632" s="23"/>
    </row>
    <row r="633" spans="1:84" ht="14.25">
      <c r="A633" s="189" t="str">
        <f t="shared" si="35"/>
        <v>GGP05-Flint-01</v>
      </c>
      <c r="B633" s="70" t="s">
        <v>679</v>
      </c>
      <c r="C633" s="70" t="s">
        <v>2186</v>
      </c>
      <c r="D633" s="70" t="s">
        <v>680</v>
      </c>
      <c r="E633" s="20" t="s">
        <v>382</v>
      </c>
      <c r="F633" s="20"/>
      <c r="G633" s="103">
        <v>10241</v>
      </c>
      <c r="H633" s="20" t="s">
        <v>2192</v>
      </c>
      <c r="I633" s="40" t="s">
        <v>1097</v>
      </c>
      <c r="K633" s="127">
        <v>350601</v>
      </c>
      <c r="L633" s="215">
        <v>350801</v>
      </c>
      <c r="M633" s="210">
        <f>(12*(QUOTIENT(L633,10000)-31))+MOD(QUOTIENT(L633,100),100)+MOD(L633,100)-1</f>
        <v>56</v>
      </c>
      <c r="N633" s="1">
        <f>3100+(100*QUOTIENT(M633-1,12))+MOD(M633-1,12)+1</f>
        <v>3508</v>
      </c>
      <c r="U633" s="11"/>
      <c r="V633" s="11"/>
      <c r="W633" s="11"/>
      <c r="X633" s="51"/>
      <c r="Y633" s="11"/>
      <c r="Z633" s="11"/>
      <c r="AA633" s="11"/>
      <c r="BC633" s="11"/>
      <c r="BD633" s="11"/>
      <c r="BN633" s="22"/>
      <c r="BO633" s="24"/>
      <c r="BP633" s="23"/>
      <c r="BQ633" s="70"/>
      <c r="BR633" s="11"/>
      <c r="BS633" s="11"/>
      <c r="BU633" s="11"/>
      <c r="BV633" s="11"/>
      <c r="BW633" s="11"/>
      <c r="BX633" s="11"/>
      <c r="BY633" s="11"/>
      <c r="BZ633" s="11"/>
      <c r="CA633" s="11"/>
      <c r="CB633" s="11"/>
      <c r="CC633" s="11"/>
      <c r="CD633" s="11"/>
      <c r="CE633" s="11"/>
      <c r="CF633" s="58"/>
    </row>
    <row r="634" spans="1:109" ht="14.25">
      <c r="A634" s="148" t="str">
        <f t="shared" si="35"/>
        <v>GG035-Offord-07</v>
      </c>
      <c r="B634" s="148" t="s">
        <v>709</v>
      </c>
      <c r="C634" s="139" t="s">
        <v>2085</v>
      </c>
      <c r="D634" s="148" t="s">
        <v>710</v>
      </c>
      <c r="E634" s="149" t="s">
        <v>523</v>
      </c>
      <c r="F634" s="149"/>
      <c r="G634" s="150">
        <v>10491</v>
      </c>
      <c r="H634" s="149" t="s">
        <v>129</v>
      </c>
      <c r="I634" s="151" t="s">
        <v>1103</v>
      </c>
      <c r="J634" s="311" t="s">
        <v>1539</v>
      </c>
      <c r="K634">
        <v>350601</v>
      </c>
      <c r="L634" s="212">
        <v>351001</v>
      </c>
      <c r="M634" s="210">
        <f>(12*(QUOTIENT(L634,10000)-31))+MOD(QUOTIENT(L634,100),100)+MOD(L634,100)-1</f>
        <v>58</v>
      </c>
      <c r="N634" s="1">
        <f>3100+(100*QUOTIENT(M634-1,12))+MOD(M634-1,12)+1</f>
        <v>3510</v>
      </c>
      <c r="X634" s="52"/>
      <c r="AJ634" s="52"/>
      <c r="AV634" s="52"/>
      <c r="BH634" s="52"/>
      <c r="BN634" s="22"/>
      <c r="BO634" s="264"/>
      <c r="BP634" s="264"/>
      <c r="BQ634" s="264"/>
      <c r="BR634" s="23"/>
      <c r="BT634" s="52"/>
      <c r="CF634" s="52"/>
      <c r="CS634" s="122"/>
      <c r="DE634" s="122"/>
    </row>
    <row r="635" spans="1:109" ht="14.25">
      <c r="A635" s="148" t="str">
        <f t="shared" si="35"/>
        <v>GG035-Huff-01</v>
      </c>
      <c r="B635" s="148" t="s">
        <v>673</v>
      </c>
      <c r="C635" s="139" t="s">
        <v>2085</v>
      </c>
      <c r="D635" s="148" t="s">
        <v>950</v>
      </c>
      <c r="E635" s="149" t="s">
        <v>513</v>
      </c>
      <c r="F635" s="149"/>
      <c r="G635" s="150">
        <v>13800</v>
      </c>
      <c r="H635" s="149" t="s">
        <v>129</v>
      </c>
      <c r="I635" s="151" t="s">
        <v>1097</v>
      </c>
      <c r="K635" s="143">
        <v>350601</v>
      </c>
      <c r="L635" s="219">
        <v>351101</v>
      </c>
      <c r="M635" s="210">
        <f>(12*(QUOTIENT(L635,10000)-31))+MOD(QUOTIENT(L635,100),100)+MOD(L635,100)-1</f>
        <v>59</v>
      </c>
      <c r="N635" s="1">
        <f>3100+(100*QUOTIENT(M635-1,12))+MOD(M635-1,12)+1</f>
        <v>3511</v>
      </c>
      <c r="X635" s="52"/>
      <c r="AJ635" s="52"/>
      <c r="AV635" s="52"/>
      <c r="BH635" s="52"/>
      <c r="BN635" s="22"/>
      <c r="BO635" s="264"/>
      <c r="BP635" s="264"/>
      <c r="BQ635" s="264"/>
      <c r="BR635" s="264"/>
      <c r="BS635" s="23"/>
      <c r="CF635" s="52"/>
      <c r="CS635" s="122"/>
      <c r="DE635" s="122"/>
    </row>
    <row r="636" spans="1:109" s="139" customFormat="1" ht="14.25">
      <c r="A636" s="164" t="s">
        <v>1929</v>
      </c>
      <c r="B636" s="139" t="s">
        <v>679</v>
      </c>
      <c r="C636" s="19" t="s">
        <v>2187</v>
      </c>
      <c r="D636" s="139" t="s">
        <v>680</v>
      </c>
      <c r="E636" s="140" t="s">
        <v>489</v>
      </c>
      <c r="F636" s="140" t="s">
        <v>2158</v>
      </c>
      <c r="G636" s="141">
        <v>121476</v>
      </c>
      <c r="H636" s="2" t="str">
        <f>A636</f>
        <v>B35-EASTERN</v>
      </c>
      <c r="I636" s="142" t="s">
        <v>1875</v>
      </c>
      <c r="J636" s="140"/>
      <c r="K636" s="143">
        <v>350601</v>
      </c>
      <c r="L636" s="219">
        <v>351101</v>
      </c>
      <c r="M636" s="219">
        <f>(12*(QUOTIENT(L636,10000)-31))+MOD(QUOTIENT(L636,100),100)+MOD(L636,100)-1</f>
        <v>59</v>
      </c>
      <c r="N636" s="139">
        <f>INT(L636/100)+(100*INT((MOD(L636,100)-1)/12))+MOD(MOD(L636,100)-1,12)</f>
        <v>3511</v>
      </c>
      <c r="X636" s="144"/>
      <c r="AJ636" s="144"/>
      <c r="AV636" s="144"/>
      <c r="BH636" s="144"/>
      <c r="BI636" s="146"/>
      <c r="BJ636" s="146"/>
      <c r="BK636" s="146"/>
      <c r="BL636" s="146"/>
      <c r="BM636" s="146"/>
      <c r="BN636" s="196"/>
      <c r="BO636" s="164"/>
      <c r="BP636" s="164"/>
      <c r="BQ636" s="164"/>
      <c r="BR636" s="164"/>
      <c r="BS636" s="197"/>
      <c r="BT636" s="147"/>
      <c r="CF636" s="144"/>
      <c r="CS636" s="145"/>
      <c r="DE636" s="145"/>
    </row>
    <row r="637" spans="1:75" ht="15">
      <c r="A637" s="175" t="str">
        <f>TRIM(H637)&amp;"-"&amp;B637&amp;"-"&amp;I637</f>
        <v>GG064-Hasseler-02</v>
      </c>
      <c r="B637" s="175" t="s">
        <v>478</v>
      </c>
      <c r="C637" s="175" t="s">
        <v>2085</v>
      </c>
      <c r="D637" s="175" t="s">
        <v>479</v>
      </c>
      <c r="E637" s="177" t="s">
        <v>1342</v>
      </c>
      <c r="F637" s="175"/>
      <c r="G637" s="175">
        <v>11757</v>
      </c>
      <c r="H637" s="175" t="s">
        <v>1340</v>
      </c>
      <c r="I637" s="175" t="s">
        <v>1098</v>
      </c>
      <c r="J637" s="176"/>
      <c r="K637" s="223">
        <v>350601</v>
      </c>
      <c r="L637" s="223">
        <v>360301</v>
      </c>
      <c r="M637" s="210">
        <f>(12*(QUOTIENT(L637,10000)-31))+MOD(QUOTIENT(L637,100),100)+MOD(L637,100)-1</f>
        <v>63</v>
      </c>
      <c r="N637" s="1">
        <f>3100+(100*QUOTIENT(M637-1,12))+MOD(M637-1,12)+1</f>
        <v>3603</v>
      </c>
      <c r="O637" s="176"/>
      <c r="BN637" s="22"/>
      <c r="BO637" s="24"/>
      <c r="BP637" s="24"/>
      <c r="BQ637" s="24"/>
      <c r="BR637" s="24"/>
      <c r="BS637" s="24"/>
      <c r="BT637" s="56"/>
      <c r="BU637" s="24"/>
      <c r="BV637" s="24"/>
      <c r="BW637" s="23"/>
    </row>
    <row r="638" spans="1:91" ht="15">
      <c r="A638" s="175" t="str">
        <f>H638&amp;"-"&amp;B638&amp;"-"&amp;I638</f>
        <v>RofP021-DeMarce-00</v>
      </c>
      <c r="B638" s="177" t="s">
        <v>718</v>
      </c>
      <c r="C638" s="177" t="s">
        <v>2185</v>
      </c>
      <c r="D638" s="177" t="s">
        <v>719</v>
      </c>
      <c r="E638" s="177" t="s">
        <v>1781</v>
      </c>
      <c r="F638" s="177"/>
      <c r="G638" s="176"/>
      <c r="H638" s="177" t="s">
        <v>1782</v>
      </c>
      <c r="I638" s="177" t="str">
        <f>TEXT(0,"00")</f>
        <v>00</v>
      </c>
      <c r="J638" s="176"/>
      <c r="K638" s="223">
        <v>350601</v>
      </c>
      <c r="L638" s="223">
        <v>370701</v>
      </c>
      <c r="M638" s="210">
        <f>(12*(QUOTIENT(L638,10000)-31))+MOD(QUOTIENT(L638,100),100)+MOD(L638,100)-1</f>
        <v>79</v>
      </c>
      <c r="N638" s="1">
        <f>3100+(100*QUOTIENT(M638-1,12))+MOD(M638-1,12)+1</f>
        <v>3707</v>
      </c>
      <c r="BN638" s="22"/>
      <c r="BO638" s="24"/>
      <c r="BP638" s="24"/>
      <c r="BQ638" s="24"/>
      <c r="BR638" s="24"/>
      <c r="BS638" s="24"/>
      <c r="BT638" s="56"/>
      <c r="BU638" s="24"/>
      <c r="BV638" s="24"/>
      <c r="BW638" s="24"/>
      <c r="BX638" s="24"/>
      <c r="BY638" s="24"/>
      <c r="BZ638" s="24"/>
      <c r="CA638" s="24"/>
      <c r="CB638" s="24"/>
      <c r="CC638" s="24"/>
      <c r="CD638" s="24"/>
      <c r="CE638" s="24"/>
      <c r="CF638" s="56"/>
      <c r="CG638" s="24"/>
      <c r="CH638" s="24"/>
      <c r="CI638" s="24"/>
      <c r="CJ638" s="24"/>
      <c r="CK638" s="24"/>
      <c r="CL638" s="24"/>
      <c r="CM638" s="23"/>
    </row>
    <row r="639" spans="1:84" ht="14.25">
      <c r="A639" s="1" t="str">
        <f aca="true" t="shared" si="36" ref="A639:A680">TRIM(H639)&amp;"-"&amp;B639&amp;"-"&amp;I639</f>
        <v>GG024-Clavell-05</v>
      </c>
      <c r="B639" s="19" t="s">
        <v>805</v>
      </c>
      <c r="C639" s="19" t="s">
        <v>2085</v>
      </c>
      <c r="D639" s="19" t="s">
        <v>1057</v>
      </c>
      <c r="E639" s="20" t="s">
        <v>343</v>
      </c>
      <c r="F639" s="20"/>
      <c r="G639" s="103">
        <v>15317</v>
      </c>
      <c r="H639" s="20" t="s">
        <v>118</v>
      </c>
      <c r="I639" s="40" t="s">
        <v>1101</v>
      </c>
      <c r="K639" s="127">
        <v>350602</v>
      </c>
      <c r="L639" s="210">
        <v>351102</v>
      </c>
      <c r="M639" s="210">
        <f>(12*(QUOTIENT(L639,10000)-31))+MOD(QUOTIENT(L639,100),100)+MOD(L639,100)-1</f>
        <v>60</v>
      </c>
      <c r="N639" s="11">
        <f>INT(L639/100)+(100*INT((MOD(L639,100)-1)/12))+MOD(MOD(L639,100)-1,12)</f>
        <v>3512</v>
      </c>
      <c r="U639" s="11"/>
      <c r="V639" s="11"/>
      <c r="W639" s="11"/>
      <c r="X639" s="51"/>
      <c r="Y639" s="11"/>
      <c r="Z639" s="11"/>
      <c r="AA639" s="11"/>
      <c r="AV639" s="58"/>
      <c r="AW639" s="11"/>
      <c r="AX639" s="11"/>
      <c r="AY639" s="11"/>
      <c r="BC639" s="11"/>
      <c r="BD639" s="11"/>
      <c r="BN639" s="35"/>
      <c r="BO639" s="35"/>
      <c r="BP639" s="24"/>
      <c r="BQ639" s="119"/>
      <c r="BR639" s="24"/>
      <c r="BS639" s="36"/>
      <c r="BT639" s="98"/>
      <c r="BU639" s="11"/>
      <c r="BV639" s="11"/>
      <c r="BW639" s="11"/>
      <c r="BX639" s="11"/>
      <c r="BY639" s="11"/>
      <c r="BZ639" s="11"/>
      <c r="CA639" s="11"/>
      <c r="CB639" s="11"/>
      <c r="CC639" s="11"/>
      <c r="CD639" s="11"/>
      <c r="CE639" s="11"/>
      <c r="CF639" s="58"/>
    </row>
    <row r="640" spans="1:84" ht="14.25">
      <c r="A640" s="11" t="str">
        <f t="shared" si="36"/>
        <v>GG030-Sinor-05</v>
      </c>
      <c r="B640" s="70" t="s">
        <v>1945</v>
      </c>
      <c r="C640" s="70" t="s">
        <v>2085</v>
      </c>
      <c r="D640" s="70" t="s">
        <v>357</v>
      </c>
      <c r="E640" s="3" t="s">
        <v>457</v>
      </c>
      <c r="F640" s="3"/>
      <c r="G640" s="103">
        <v>5359</v>
      </c>
      <c r="H640" s="20" t="s">
        <v>124</v>
      </c>
      <c r="I640" s="40" t="s">
        <v>1101</v>
      </c>
      <c r="J640" s="20" t="s">
        <v>1537</v>
      </c>
      <c r="K640" s="127">
        <v>350603</v>
      </c>
      <c r="L640" s="215">
        <v>350603</v>
      </c>
      <c r="M640" s="210">
        <f>(12*(QUOTIENT(L640,10000)-31))+MOD(QUOTIENT(L640,100),100)+MOD(L640,100)-1</f>
        <v>56</v>
      </c>
      <c r="N640" s="1">
        <f>3100+(100*QUOTIENT(M640-1,12))+MOD(M640-1,12)+1</f>
        <v>3508</v>
      </c>
      <c r="U640" s="11"/>
      <c r="V640" s="11"/>
      <c r="W640" s="11"/>
      <c r="X640" s="51"/>
      <c r="Y640" s="11"/>
      <c r="Z640" s="11"/>
      <c r="AA640" s="11"/>
      <c r="BC640" s="11"/>
      <c r="BD640" s="11"/>
      <c r="BN640" s="266"/>
      <c r="BO640" s="266"/>
      <c r="BP640" s="266"/>
      <c r="BQ640" s="70"/>
      <c r="BR640" s="11"/>
      <c r="BS640" s="11"/>
      <c r="BU640" s="11"/>
      <c r="BV640" s="11"/>
      <c r="BW640" s="11"/>
      <c r="BX640" s="11"/>
      <c r="BY640" s="11"/>
      <c r="BZ640" s="11"/>
      <c r="CA640" s="11"/>
      <c r="CB640" s="11"/>
      <c r="CC640" s="11"/>
      <c r="CD640" s="11"/>
      <c r="CE640" s="11"/>
      <c r="CF640" s="58"/>
    </row>
    <row r="641" spans="1:68" ht="15">
      <c r="A641" s="175" t="str">
        <f t="shared" si="36"/>
        <v>GG091-Silk-02</v>
      </c>
      <c r="B641" s="175" t="s">
        <v>1492</v>
      </c>
      <c r="C641" s="175" t="s">
        <v>2085</v>
      </c>
      <c r="D641" s="175" t="s">
        <v>1493</v>
      </c>
      <c r="E641" s="177" t="s">
        <v>1578</v>
      </c>
      <c r="F641" s="175"/>
      <c r="G641" s="175">
        <v>3314</v>
      </c>
      <c r="H641" s="175" t="s">
        <v>1577</v>
      </c>
      <c r="I641" s="175" t="s">
        <v>1098</v>
      </c>
      <c r="J641" s="176"/>
      <c r="K641" s="258">
        <v>350603</v>
      </c>
      <c r="L641" s="234">
        <v>350603</v>
      </c>
      <c r="M641" s="210">
        <f>(12*(QUOTIENT(L641,10000)-31))+MOD(QUOTIENT(L641,100),100)+MOD(L641,100)-1</f>
        <v>56</v>
      </c>
      <c r="N641" s="1">
        <f>3100+(100*QUOTIENT(M641-1,12))+MOD(M641-1,12)+1</f>
        <v>3508</v>
      </c>
      <c r="O641" s="178"/>
      <c r="BN641" s="43"/>
      <c r="BO641" s="43"/>
      <c r="BP641" s="43"/>
    </row>
    <row r="642" spans="1:109" s="11" customFormat="1" ht="14.25">
      <c r="A642" s="274" t="str">
        <f t="shared" si="36"/>
        <v>GG099-Sayeau-01</v>
      </c>
      <c r="B642" s="274" t="s">
        <v>1215</v>
      </c>
      <c r="C642" s="274" t="s">
        <v>2085</v>
      </c>
      <c r="D642" s="274" t="s">
        <v>1216</v>
      </c>
      <c r="E642" s="275" t="s">
        <v>1649</v>
      </c>
      <c r="F642" s="274"/>
      <c r="G642" s="274">
        <v>24221</v>
      </c>
      <c r="H642" s="274" t="s">
        <v>1650</v>
      </c>
      <c r="I642" s="274" t="s">
        <v>1097</v>
      </c>
      <c r="J642" s="276"/>
      <c r="K642" s="277">
        <v>350603</v>
      </c>
      <c r="L642" s="277">
        <v>350603</v>
      </c>
      <c r="M642" s="215">
        <f>(12*(QUOTIENT(L642,10000)-31))+MOD(QUOTIENT(L642,100),100)+MOD(L642,100)-1</f>
        <v>56</v>
      </c>
      <c r="N642" s="11">
        <f>3100+(100*QUOTIENT(M642-1,12))+MOD(M642-1,12)+1</f>
        <v>3508</v>
      </c>
      <c r="O642" s="275"/>
      <c r="X642" s="51"/>
      <c r="AJ642" s="58"/>
      <c r="AV642" s="58"/>
      <c r="BH642" s="58"/>
      <c r="BN642" s="43"/>
      <c r="BO642" s="43"/>
      <c r="BP642" s="43"/>
      <c r="BQ642" s="43"/>
      <c r="BT642" s="58"/>
      <c r="CF642" s="58"/>
      <c r="CS642" s="132"/>
      <c r="DE642" s="132"/>
    </row>
    <row r="643" spans="1:71" ht="14.25">
      <c r="A643" s="1" t="str">
        <f t="shared" si="36"/>
        <v>GG013-Howard-03</v>
      </c>
      <c r="B643" s="19" t="s">
        <v>898</v>
      </c>
      <c r="C643" s="19" t="s">
        <v>2085</v>
      </c>
      <c r="D643" s="19" t="s">
        <v>899</v>
      </c>
      <c r="E643" s="20" t="s">
        <v>2112</v>
      </c>
      <c r="F643" s="20"/>
      <c r="G643" s="103">
        <v>3237</v>
      </c>
      <c r="H643" s="20" t="s">
        <v>107</v>
      </c>
      <c r="I643" s="40" t="s">
        <v>1099</v>
      </c>
      <c r="J643" s="20" t="s">
        <v>1536</v>
      </c>
      <c r="K643" s="127">
        <v>350604</v>
      </c>
      <c r="L643" s="210">
        <v>350604</v>
      </c>
      <c r="M643" s="210">
        <f>(12*(QUOTIENT(L643,10000)-31))+MOD(QUOTIENT(L643,100),100)+MOD(L643,100)-1</f>
        <v>57</v>
      </c>
      <c r="N643" s="1">
        <f>INT(L643/100)+(100*INT((MOD(L643,100)-1)/12))+MOD(MOD(L643,100)-1,12)</f>
        <v>3509</v>
      </c>
      <c r="U643" s="11"/>
      <c r="V643" s="11"/>
      <c r="W643" s="11"/>
      <c r="X643" s="51"/>
      <c r="Y643" s="11"/>
      <c r="Z643" s="11"/>
      <c r="AA643" s="11"/>
      <c r="BN643" s="43"/>
      <c r="BO643" s="43"/>
      <c r="BP643" s="43"/>
      <c r="BQ643" s="76"/>
      <c r="BR643" s="11"/>
      <c r="BS643" s="11"/>
    </row>
    <row r="644" spans="1:109" s="11" customFormat="1" ht="15">
      <c r="A644" s="285" t="str">
        <f t="shared" si="36"/>
        <v>GG089-Deakins-02</v>
      </c>
      <c r="B644" s="286" t="s">
        <v>1564</v>
      </c>
      <c r="C644" s="286" t="s">
        <v>2085</v>
      </c>
      <c r="D644" s="286" t="s">
        <v>1565</v>
      </c>
      <c r="E644" s="286" t="s">
        <v>1566</v>
      </c>
      <c r="F644" s="286"/>
      <c r="G644" s="285"/>
      <c r="H644" s="285" t="s">
        <v>1563</v>
      </c>
      <c r="I644" s="285" t="s">
        <v>1098</v>
      </c>
      <c r="J644" s="285"/>
      <c r="K644" s="258">
        <v>350607</v>
      </c>
      <c r="L644" s="287">
        <v>350607</v>
      </c>
      <c r="M644" s="215"/>
      <c r="O644" s="276"/>
      <c r="X644" s="51"/>
      <c r="AJ644" s="58"/>
      <c r="AV644" s="58"/>
      <c r="BH644" s="58"/>
      <c r="BO644" s="43"/>
      <c r="BP644" s="43"/>
      <c r="BQ644" s="43"/>
      <c r="BR644" s="43"/>
      <c r="BS644" s="43"/>
      <c r="BT644" s="43"/>
      <c r="BU644" s="74"/>
      <c r="CF644" s="58"/>
      <c r="CS644" s="132"/>
      <c r="DE644" s="132"/>
    </row>
    <row r="645" spans="1:67" ht="15">
      <c r="A645" s="175" t="str">
        <f t="shared" si="36"/>
        <v>GG056-DeMarce-06</v>
      </c>
      <c r="B645" s="175" t="s">
        <v>718</v>
      </c>
      <c r="C645" s="175" t="s">
        <v>2085</v>
      </c>
      <c r="D645" s="175" t="s">
        <v>719</v>
      </c>
      <c r="E645" s="177" t="s">
        <v>1239</v>
      </c>
      <c r="F645" s="175"/>
      <c r="G645" s="175">
        <v>10583</v>
      </c>
      <c r="H645" s="175" t="s">
        <v>1228</v>
      </c>
      <c r="I645" s="179" t="s">
        <v>1102</v>
      </c>
      <c r="J645" s="176"/>
      <c r="K645" s="224">
        <v>350701</v>
      </c>
      <c r="L645" s="224">
        <v>350701</v>
      </c>
      <c r="M645" s="210">
        <f>(12*(QUOTIENT(L645,10000)-31))+MOD(QUOTIENT(L645,100),100)+MOD(L645,100)-1</f>
        <v>55</v>
      </c>
      <c r="N645" s="1">
        <f>3100+(100*QUOTIENT(M645-1,12))+MOD(M645-1,12)+1</f>
        <v>3507</v>
      </c>
      <c r="O645" s="176"/>
      <c r="BO645" s="43"/>
    </row>
    <row r="646" spans="1:67" ht="15">
      <c r="A646" s="175" t="str">
        <f t="shared" si="36"/>
        <v>GG099-Thompson-02</v>
      </c>
      <c r="B646" s="175" t="s">
        <v>1641</v>
      </c>
      <c r="C646" s="175" t="s">
        <v>2085</v>
      </c>
      <c r="D646" s="175" t="s">
        <v>1642</v>
      </c>
      <c r="E646" s="177" t="s">
        <v>1652</v>
      </c>
      <c r="F646" s="175"/>
      <c r="G646" s="175">
        <v>7064</v>
      </c>
      <c r="H646" s="175" t="s">
        <v>1650</v>
      </c>
      <c r="I646" s="175" t="s">
        <v>1098</v>
      </c>
      <c r="J646" s="176"/>
      <c r="K646" s="223">
        <v>350701</v>
      </c>
      <c r="L646" s="223">
        <v>350701</v>
      </c>
      <c r="M646" s="210">
        <f>(12*(QUOTIENT(L646,10000)-31))+MOD(QUOTIENT(L646,100),100)+MOD(L646,100)-1</f>
        <v>55</v>
      </c>
      <c r="N646" s="1">
        <f>3100+(100*QUOTIENT(M646-1,12))+MOD(M646-1,12)+1</f>
        <v>3507</v>
      </c>
      <c r="O646" s="176"/>
      <c r="BO646" s="43"/>
    </row>
    <row r="647" spans="1:67" ht="15">
      <c r="A647" s="175" t="str">
        <f t="shared" si="36"/>
        <v>GG100-Tyrrell-05</v>
      </c>
      <c r="B647" s="175" t="s">
        <v>1661</v>
      </c>
      <c r="C647" s="175" t="s">
        <v>2085</v>
      </c>
      <c r="D647" s="175" t="s">
        <v>1662</v>
      </c>
      <c r="E647" s="177" t="s">
        <v>1663</v>
      </c>
      <c r="F647" s="175"/>
      <c r="G647" s="175">
        <v>4958</v>
      </c>
      <c r="H647" s="175" t="s">
        <v>1655</v>
      </c>
      <c r="I647" s="175" t="s">
        <v>1101</v>
      </c>
      <c r="J647" s="176"/>
      <c r="K647" s="223">
        <v>350701</v>
      </c>
      <c r="L647" s="223">
        <v>350701</v>
      </c>
      <c r="M647" s="210">
        <f>(12*(QUOTIENT(L647,10000)-31))+MOD(QUOTIENT(L647,100),100)+MOD(L647,100)-1</f>
        <v>55</v>
      </c>
      <c r="N647" s="1">
        <f>3100+(100*QUOTIENT(M647-1,12))+MOD(M647-1,12)+1</f>
        <v>3507</v>
      </c>
      <c r="O647" s="176"/>
      <c r="BO647" s="43"/>
    </row>
    <row r="648" spans="1:68" ht="15">
      <c r="A648" s="175" t="str">
        <f t="shared" si="36"/>
        <v>GG090-Huston-04</v>
      </c>
      <c r="B648" s="175" t="s">
        <v>684</v>
      </c>
      <c r="C648" s="175" t="s">
        <v>2085</v>
      </c>
      <c r="D648" s="175" t="s">
        <v>1573</v>
      </c>
      <c r="E648" s="177" t="s">
        <v>1574</v>
      </c>
      <c r="F648" s="175"/>
      <c r="G648" s="175">
        <v>9664</v>
      </c>
      <c r="H648" s="175" t="s">
        <v>1570</v>
      </c>
      <c r="I648" s="175" t="s">
        <v>1100</v>
      </c>
      <c r="J648" s="176"/>
      <c r="K648" s="223">
        <v>350701</v>
      </c>
      <c r="L648" s="223">
        <v>350702</v>
      </c>
      <c r="M648" s="210">
        <f>(12*(QUOTIENT(L648,10000)-31))+MOD(QUOTIENT(L648,100),100)+MOD(L648,100)-1</f>
        <v>56</v>
      </c>
      <c r="N648" s="1">
        <f>3100+(100*QUOTIENT(M648-1,12))+MOD(M648-1,12)+1</f>
        <v>3508</v>
      </c>
      <c r="O648" s="177" t="s">
        <v>1575</v>
      </c>
      <c r="BO648" s="22"/>
      <c r="BP648" s="36"/>
    </row>
    <row r="649" spans="1:68" ht="14.25">
      <c r="A649" s="188" t="str">
        <f t="shared" si="36"/>
        <v>BRF04-Carrico-07</v>
      </c>
      <c r="B649" s="184" t="s">
        <v>812</v>
      </c>
      <c r="C649" s="19" t="s">
        <v>2183</v>
      </c>
      <c r="D649" s="184" t="s">
        <v>813</v>
      </c>
      <c r="E649" s="184" t="s">
        <v>1722</v>
      </c>
      <c r="F649" s="184"/>
      <c r="G649" s="186"/>
      <c r="H649" s="184" t="s">
        <v>2153</v>
      </c>
      <c r="I649" s="187" t="s">
        <v>1103</v>
      </c>
      <c r="J649" s="186"/>
      <c r="K649" s="214">
        <v>350701</v>
      </c>
      <c r="L649" s="214">
        <v>350801</v>
      </c>
      <c r="M649" s="210">
        <f>(12*(QUOTIENT(L649,10000)-31))+MOD(QUOTIENT(L649,100),100)+MOD(L649,100)-1</f>
        <v>56</v>
      </c>
      <c r="N649" s="1">
        <f>3100+(100*QUOTIENT(M649-1,12))+MOD(M649-1,12)+1</f>
        <v>3508</v>
      </c>
      <c r="BO649" s="7"/>
      <c r="BP649" s="9"/>
    </row>
    <row r="650" spans="1:84" ht="14.25">
      <c r="A650" s="11" t="str">
        <f t="shared" si="36"/>
        <v>GG030-DeMarce-07</v>
      </c>
      <c r="B650" s="70" t="s">
        <v>718</v>
      </c>
      <c r="C650" s="70" t="s">
        <v>2085</v>
      </c>
      <c r="D650" s="70" t="s">
        <v>719</v>
      </c>
      <c r="E650" s="20" t="s">
        <v>459</v>
      </c>
      <c r="F650" s="20"/>
      <c r="G650" s="103">
        <v>11613</v>
      </c>
      <c r="H650" s="20" t="s">
        <v>124</v>
      </c>
      <c r="I650" s="40" t="s">
        <v>1103</v>
      </c>
      <c r="K650" s="127">
        <v>350701</v>
      </c>
      <c r="L650" s="215">
        <v>350801</v>
      </c>
      <c r="M650" s="210">
        <f>(12*(QUOTIENT(L650,10000)-31))+MOD(QUOTIENT(L650,100),100)+MOD(L650,100)-1</f>
        <v>56</v>
      </c>
      <c r="N650" s="1">
        <f>3100+(100*QUOTIENT(M650-1,12))+MOD(M650-1,12)+1</f>
        <v>3508</v>
      </c>
      <c r="U650" s="11"/>
      <c r="V650" s="11"/>
      <c r="W650" s="11"/>
      <c r="X650" s="51"/>
      <c r="Y650" s="11"/>
      <c r="Z650" s="11"/>
      <c r="AA650" s="11"/>
      <c r="BC650" s="11"/>
      <c r="BD650" s="11"/>
      <c r="BO650" s="22"/>
      <c r="BP650" s="23"/>
      <c r="BQ650" s="70"/>
      <c r="BR650" s="11"/>
      <c r="BS650" s="11"/>
      <c r="BU650" s="11"/>
      <c r="BV650" s="11"/>
      <c r="BW650" s="11"/>
      <c r="BX650" s="11"/>
      <c r="BY650" s="11"/>
      <c r="BZ650" s="11"/>
      <c r="CA650" s="11"/>
      <c r="CB650" s="11"/>
      <c r="CC650" s="11"/>
      <c r="CD650" s="11"/>
      <c r="CE650" s="11"/>
      <c r="CF650" s="58"/>
    </row>
    <row r="651" spans="1:68" ht="15">
      <c r="A651" s="175" t="str">
        <f t="shared" si="36"/>
        <v>GG057-Hasseler-05</v>
      </c>
      <c r="B651" s="175" t="s">
        <v>478</v>
      </c>
      <c r="C651" s="175" t="s">
        <v>2085</v>
      </c>
      <c r="D651" s="175" t="s">
        <v>479</v>
      </c>
      <c r="E651" s="177" t="s">
        <v>1252</v>
      </c>
      <c r="F651" s="175"/>
      <c r="G651" s="175">
        <v>3407</v>
      </c>
      <c r="H651" s="175" t="s">
        <v>1244</v>
      </c>
      <c r="I651" s="179" t="s">
        <v>1101</v>
      </c>
      <c r="J651" s="176"/>
      <c r="K651" s="223">
        <v>350701</v>
      </c>
      <c r="L651" s="223">
        <v>350801</v>
      </c>
      <c r="M651" s="210">
        <f>(12*(QUOTIENT(L651,10000)-31))+MOD(QUOTIENT(L651,100),100)+MOD(L651,100)-1</f>
        <v>56</v>
      </c>
      <c r="N651" s="1">
        <f>3100+(100*QUOTIENT(M651-1,12))+MOD(M651-1,12)+1</f>
        <v>3508</v>
      </c>
      <c r="O651" s="176"/>
      <c r="BO651" s="22"/>
      <c r="BP651" s="23"/>
    </row>
    <row r="652" spans="1:68" ht="15">
      <c r="A652" s="175" t="str">
        <f t="shared" si="36"/>
        <v>GG075-Carrico-04</v>
      </c>
      <c r="B652" s="175" t="s">
        <v>812</v>
      </c>
      <c r="C652" s="175" t="s">
        <v>2085</v>
      </c>
      <c r="D652" s="175" t="s">
        <v>813</v>
      </c>
      <c r="E652" s="177" t="s">
        <v>1450</v>
      </c>
      <c r="F652" s="175"/>
      <c r="G652" s="175">
        <v>12787</v>
      </c>
      <c r="H652" s="175" t="s">
        <v>1445</v>
      </c>
      <c r="I652" s="175" t="s">
        <v>1100</v>
      </c>
      <c r="J652" s="177" t="s">
        <v>20</v>
      </c>
      <c r="K652" s="224">
        <v>350701</v>
      </c>
      <c r="L652" s="224">
        <v>350801</v>
      </c>
      <c r="M652" s="210">
        <f>(12*(QUOTIENT(L652,10000)-31))+MOD(QUOTIENT(L652,100),100)+MOD(L652,100)-1</f>
        <v>56</v>
      </c>
      <c r="N652" s="1">
        <f>3100+(100*QUOTIENT(M652-1,12))+MOD(M652-1,12)+1</f>
        <v>3508</v>
      </c>
      <c r="O652" s="176"/>
      <c r="BO652" s="22"/>
      <c r="BP652" s="23"/>
    </row>
    <row r="653" spans="1:69" ht="15">
      <c r="A653" s="175" t="str">
        <f t="shared" si="36"/>
        <v>GG051-Offord-01</v>
      </c>
      <c r="B653" s="175" t="s">
        <v>709</v>
      </c>
      <c r="C653" s="175" t="s">
        <v>2085</v>
      </c>
      <c r="D653" s="175" t="s">
        <v>710</v>
      </c>
      <c r="E653" s="177" t="s">
        <v>1159</v>
      </c>
      <c r="F653" s="175"/>
      <c r="G653" s="175">
        <v>7962</v>
      </c>
      <c r="H653" s="175" t="s">
        <v>1160</v>
      </c>
      <c r="I653" s="175" t="s">
        <v>1097</v>
      </c>
      <c r="J653" s="176"/>
      <c r="K653" s="223">
        <v>350701</v>
      </c>
      <c r="L653" s="223">
        <v>350901</v>
      </c>
      <c r="M653" s="210">
        <f>(12*(QUOTIENT(L653,10000)-31))+MOD(QUOTIENT(L653,100),100)+MOD(L653,100)-1</f>
        <v>57</v>
      </c>
      <c r="N653" s="1">
        <f>3100+(100*QUOTIENT(M653-1,12))+MOD(M653-1,12)+1</f>
        <v>3509</v>
      </c>
      <c r="O653" s="176"/>
      <c r="BO653" s="22"/>
      <c r="BP653" s="24"/>
      <c r="BQ653" s="23"/>
    </row>
    <row r="654" spans="1:70" ht="15">
      <c r="A654" s="175" t="str">
        <f t="shared" si="36"/>
        <v>GG056-Prem-07</v>
      </c>
      <c r="B654" s="175" t="s">
        <v>2000</v>
      </c>
      <c r="C654" s="175" t="s">
        <v>2085</v>
      </c>
      <c r="D654" s="175" t="s">
        <v>2001</v>
      </c>
      <c r="E654" s="177" t="s">
        <v>1240</v>
      </c>
      <c r="F654" s="175"/>
      <c r="G654" s="175">
        <v>8277</v>
      </c>
      <c r="H654" s="175" t="s">
        <v>1228</v>
      </c>
      <c r="I654" s="179" t="s">
        <v>1103</v>
      </c>
      <c r="J654" s="176"/>
      <c r="K654" s="224">
        <v>350701</v>
      </c>
      <c r="L654" s="224">
        <v>351001</v>
      </c>
      <c r="M654" s="210">
        <f>(12*(QUOTIENT(L654,10000)-31))+MOD(QUOTIENT(L654,100),100)+MOD(L654,100)-1</f>
        <v>58</v>
      </c>
      <c r="N654" s="1">
        <f>3100+(100*QUOTIENT(M654-1,12))+MOD(M654-1,12)+1</f>
        <v>3510</v>
      </c>
      <c r="O654" s="176"/>
      <c r="BO654" s="22"/>
      <c r="BP654" s="24"/>
      <c r="BQ654" s="24"/>
      <c r="BR654" s="23"/>
    </row>
    <row r="655" spans="1:73" ht="15">
      <c r="A655" s="175" t="str">
        <f t="shared" si="36"/>
        <v>GG048-Huff-04</v>
      </c>
      <c r="B655" s="175" t="s">
        <v>673</v>
      </c>
      <c r="C655" s="175" t="s">
        <v>2085</v>
      </c>
      <c r="D655" s="175" t="s">
        <v>950</v>
      </c>
      <c r="E655" s="177" t="s">
        <v>1139</v>
      </c>
      <c r="F655" s="175"/>
      <c r="G655" s="175">
        <v>16312</v>
      </c>
      <c r="H655" s="175" t="s">
        <v>1133</v>
      </c>
      <c r="I655" s="175" t="s">
        <v>1100</v>
      </c>
      <c r="J655" s="177" t="s">
        <v>17</v>
      </c>
      <c r="K655" s="223">
        <v>350701</v>
      </c>
      <c r="L655" s="223">
        <v>360101</v>
      </c>
      <c r="M655" s="210">
        <f>(12*(QUOTIENT(L655,10000)-31))+MOD(QUOTIENT(L655,100),100)+MOD(L655,100)-1</f>
        <v>61</v>
      </c>
      <c r="N655" s="1">
        <f>3100+(100*QUOTIENT(M655-1,12))+MOD(M655-1,12)+1</f>
        <v>3601</v>
      </c>
      <c r="O655" s="176"/>
      <c r="AQ655" s="11"/>
      <c r="AR655" s="11"/>
      <c r="AS655" s="11"/>
      <c r="AT655" s="11"/>
      <c r="AU655" s="11"/>
      <c r="AV655" s="58"/>
      <c r="AW655" s="11"/>
      <c r="AX655" s="11"/>
      <c r="AY655" s="11"/>
      <c r="AZ655" s="11"/>
      <c r="BA655" s="11"/>
      <c r="BB655" s="11"/>
      <c r="BC655" s="11"/>
      <c r="BD655" s="11"/>
      <c r="BO655" s="22"/>
      <c r="BP655" s="24"/>
      <c r="BQ655" s="24"/>
      <c r="BR655" s="24"/>
      <c r="BS655" s="24"/>
      <c r="BT655" s="56"/>
      <c r="BU655" s="23"/>
    </row>
    <row r="656" spans="1:74" ht="14.25">
      <c r="A656" s="1" t="str">
        <f t="shared" si="36"/>
        <v>GG010-Offord-14</v>
      </c>
      <c r="B656" s="19" t="s">
        <v>709</v>
      </c>
      <c r="C656" s="19" t="s">
        <v>2085</v>
      </c>
      <c r="D656" s="19" t="s">
        <v>710</v>
      </c>
      <c r="E656" s="20" t="s">
        <v>1962</v>
      </c>
      <c r="F656" s="20"/>
      <c r="G656" s="103">
        <v>9481</v>
      </c>
      <c r="H656" s="20" t="s">
        <v>104</v>
      </c>
      <c r="I656" s="40" t="s">
        <v>1110</v>
      </c>
      <c r="J656" s="20" t="s">
        <v>16</v>
      </c>
      <c r="K656" s="127">
        <v>350701</v>
      </c>
      <c r="L656" s="210">
        <v>360201</v>
      </c>
      <c r="M656" s="210">
        <f>(12*(QUOTIENT(L656,10000)-31))+MOD(QUOTIENT(L656,100),100)+MOD(L656,100)-1</f>
        <v>62</v>
      </c>
      <c r="N656" s="1">
        <f>INT(L656/100)+(100*INT((MOD(L656,100)-1)/12))+MOD(MOD(L656,100)-1,12)</f>
        <v>3602</v>
      </c>
      <c r="BO656" s="22"/>
      <c r="BP656" s="24"/>
      <c r="BQ656" s="24"/>
      <c r="BR656" s="24"/>
      <c r="BS656" s="24"/>
      <c r="BT656" s="56"/>
      <c r="BU656" s="24"/>
      <c r="BV656" s="23"/>
    </row>
    <row r="657" spans="1:85" ht="14.25">
      <c r="A657" s="1" t="str">
        <f t="shared" si="36"/>
        <v>GG019-Offord-03</v>
      </c>
      <c r="B657" s="19" t="s">
        <v>709</v>
      </c>
      <c r="C657" s="19" t="s">
        <v>2085</v>
      </c>
      <c r="D657" s="19" t="s">
        <v>710</v>
      </c>
      <c r="E657" s="20" t="s">
        <v>245</v>
      </c>
      <c r="F657" s="20"/>
      <c r="G657" s="103">
        <v>6433</v>
      </c>
      <c r="H657" s="20" t="s">
        <v>113</v>
      </c>
      <c r="I657" s="40" t="s">
        <v>1099</v>
      </c>
      <c r="K657" s="127">
        <v>350702</v>
      </c>
      <c r="L657" s="210">
        <v>350802</v>
      </c>
      <c r="M657" s="210">
        <f>(12*(QUOTIENT(L657,10000)-31))+MOD(QUOTIENT(L657,100),100)+MOD(L657,100)-1</f>
        <v>57</v>
      </c>
      <c r="N657" s="1">
        <f>INT(L657/100)+(100*INT((MOD(L657,100)-1)/12))+MOD(MOD(L657,100)-1,12)</f>
        <v>3509</v>
      </c>
      <c r="U657" s="11"/>
      <c r="V657" s="11"/>
      <c r="W657" s="11"/>
      <c r="X657" s="51"/>
      <c r="Y657" s="11"/>
      <c r="Z657" s="11"/>
      <c r="AA657" s="11"/>
      <c r="BC657" s="11"/>
      <c r="BD657" s="11"/>
      <c r="BO657" s="35"/>
      <c r="BP657" s="43"/>
      <c r="BQ657" s="37"/>
      <c r="BR657" s="11"/>
      <c r="BS657" s="11"/>
      <c r="BT657" s="58"/>
      <c r="BU657" s="11"/>
      <c r="BV657" s="11"/>
      <c r="BW657" s="11"/>
      <c r="BX657" s="11"/>
      <c r="BY657" s="11"/>
      <c r="BZ657" s="11"/>
      <c r="CA657" s="11"/>
      <c r="CB657" s="11"/>
      <c r="CC657" s="11"/>
      <c r="CD657" s="11"/>
      <c r="CE657" s="11"/>
      <c r="CF657" s="58"/>
      <c r="CG657" s="11"/>
    </row>
    <row r="658" spans="1:84" ht="14.25">
      <c r="A658" s="1" t="str">
        <f t="shared" si="36"/>
        <v>GG027-Howard-06</v>
      </c>
      <c r="B658" s="70" t="s">
        <v>898</v>
      </c>
      <c r="C658" s="70" t="s">
        <v>2085</v>
      </c>
      <c r="D658" s="70" t="s">
        <v>899</v>
      </c>
      <c r="E658" s="20" t="s">
        <v>424</v>
      </c>
      <c r="F658" s="20"/>
      <c r="G658" s="103">
        <v>5591</v>
      </c>
      <c r="H658" s="20" t="s">
        <v>121</v>
      </c>
      <c r="I658" s="40" t="s">
        <v>1102</v>
      </c>
      <c r="K658" s="127">
        <v>350702</v>
      </c>
      <c r="L658" s="215">
        <v>350903</v>
      </c>
      <c r="M658" s="210">
        <f>(12*(QUOTIENT(L658,10000)-31))+MOD(QUOTIENT(L658,100),100)+MOD(L658,100)-1</f>
        <v>59</v>
      </c>
      <c r="N658" s="1">
        <f>3100+(100*QUOTIENT(M658-1,12))+MOD(M658-1,12)+1</f>
        <v>3511</v>
      </c>
      <c r="U658" s="11"/>
      <c r="V658" s="11"/>
      <c r="W658" s="11"/>
      <c r="X658" s="51"/>
      <c r="Y658" s="11"/>
      <c r="Z658" s="11"/>
      <c r="AA658" s="11"/>
      <c r="BC658" s="11"/>
      <c r="BD658" s="11"/>
      <c r="BO658" s="35"/>
      <c r="BP658" s="35"/>
      <c r="BQ658" s="37"/>
      <c r="BR658" s="36"/>
      <c r="BS658" s="36"/>
      <c r="BU658" s="11"/>
      <c r="BV658" s="11"/>
      <c r="BW658" s="11"/>
      <c r="BX658" s="11"/>
      <c r="BY658" s="11"/>
      <c r="BZ658" s="11"/>
      <c r="CA658" s="11"/>
      <c r="CB658" s="11"/>
      <c r="CC658" s="11"/>
      <c r="CD658" s="11"/>
      <c r="CE658" s="11"/>
      <c r="CF658" s="58"/>
    </row>
    <row r="659" spans="1:109" s="11" customFormat="1" ht="15">
      <c r="A659" s="274" t="str">
        <f t="shared" si="36"/>
        <v>GG091-Huston-06</v>
      </c>
      <c r="B659" s="274" t="s">
        <v>684</v>
      </c>
      <c r="C659" s="274" t="s">
        <v>2085</v>
      </c>
      <c r="D659" s="274" t="s">
        <v>1573</v>
      </c>
      <c r="E659" s="275" t="s">
        <v>1582</v>
      </c>
      <c r="F659" s="274"/>
      <c r="G659" s="274">
        <v>14279</v>
      </c>
      <c r="H659" s="274" t="s">
        <v>1577</v>
      </c>
      <c r="I659" s="274" t="s">
        <v>1102</v>
      </c>
      <c r="J659" s="276"/>
      <c r="K659" s="277">
        <v>350702</v>
      </c>
      <c r="L659" s="234">
        <v>350903</v>
      </c>
      <c r="M659" s="215">
        <f>(12*(QUOTIENT(L659,10000)-31))+MOD(QUOTIENT(L659,100),100)+MOD(L659,100)-1</f>
        <v>59</v>
      </c>
      <c r="N659" s="11">
        <f>3100+(100*QUOTIENT(M659-1,12))+MOD(M659-1,12)+1</f>
        <v>3511</v>
      </c>
      <c r="O659" s="275"/>
      <c r="X659" s="51"/>
      <c r="AJ659" s="58"/>
      <c r="AV659" s="58"/>
      <c r="BH659" s="58"/>
      <c r="BO659" s="35"/>
      <c r="BP659" s="35"/>
      <c r="BQ659" s="37" t="s">
        <v>1882</v>
      </c>
      <c r="BR659" s="36"/>
      <c r="BS659" s="36"/>
      <c r="BT659" s="58"/>
      <c r="CF659" s="58"/>
      <c r="CS659" s="132"/>
      <c r="DE659" s="132"/>
    </row>
    <row r="660" spans="1:72" ht="14.25">
      <c r="A660" s="1" t="str">
        <f t="shared" si="36"/>
        <v>GG010-Clavell-04</v>
      </c>
      <c r="B660" s="19" t="s">
        <v>805</v>
      </c>
      <c r="C660" s="19" t="s">
        <v>2085</v>
      </c>
      <c r="D660" s="19" t="s">
        <v>806</v>
      </c>
      <c r="E660" s="20" t="s">
        <v>1952</v>
      </c>
      <c r="F660" s="20"/>
      <c r="G660" s="103">
        <v>6124</v>
      </c>
      <c r="H660" s="20" t="s">
        <v>104</v>
      </c>
      <c r="I660" s="40" t="s">
        <v>1100</v>
      </c>
      <c r="K660" s="127">
        <v>350706</v>
      </c>
      <c r="L660" s="210">
        <v>350706</v>
      </c>
      <c r="M660" s="210">
        <f>(12*(QUOTIENT(L660,10000)-31))+MOD(QUOTIENT(L660,100),100)+MOD(L660,100)-1</f>
        <v>60</v>
      </c>
      <c r="N660" s="1">
        <f>INT(L660/100)+(100*INT((MOD(L660,100)-1)/12))+MOD(MOD(L660,100)-1,12)</f>
        <v>3512</v>
      </c>
      <c r="BO660" s="76"/>
      <c r="BP660" s="43"/>
      <c r="BQ660" s="43"/>
      <c r="BR660" s="43"/>
      <c r="BS660" s="43"/>
      <c r="BT660" s="74"/>
    </row>
    <row r="661" spans="1:109" s="4" customFormat="1" ht="14.25">
      <c r="A661" s="165" t="str">
        <f t="shared" si="36"/>
        <v>BRF02-Boyes-07</v>
      </c>
      <c r="B661" s="4" t="s">
        <v>759</v>
      </c>
      <c r="C661" s="19" t="s">
        <v>2183</v>
      </c>
      <c r="D661" s="4" t="s">
        <v>760</v>
      </c>
      <c r="E661" s="3" t="s">
        <v>160</v>
      </c>
      <c r="F661" s="3"/>
      <c r="G661" s="106">
        <v>3817</v>
      </c>
      <c r="H661" s="3" t="s">
        <v>2151</v>
      </c>
      <c r="I661" s="42" t="s">
        <v>1103</v>
      </c>
      <c r="J661" s="3"/>
      <c r="K661" s="127">
        <v>350801</v>
      </c>
      <c r="L661" s="210">
        <v>350801</v>
      </c>
      <c r="M661" s="210">
        <f>(12*(QUOTIENT(L661,10000)-31))+MOD(QUOTIENT(L661,100),100)+MOD(L661,100)-1</f>
        <v>56</v>
      </c>
      <c r="N661" s="1">
        <f>INT(L661/100)+(100*INT((MOD(L661,100)-1)/12))+MOD(MOD(L661,100)-1,12)</f>
        <v>3508</v>
      </c>
      <c r="X661" s="48"/>
      <c r="AJ661" s="61"/>
      <c r="AP661" s="28"/>
      <c r="AV661" s="61"/>
      <c r="BH661" s="68"/>
      <c r="BI661" s="28"/>
      <c r="BJ661" s="28"/>
      <c r="BK661" s="28"/>
      <c r="BL661" s="28"/>
      <c r="BM661" s="28"/>
      <c r="BN661" s="28"/>
      <c r="BO661" s="28"/>
      <c r="BP661" s="120"/>
      <c r="BQ661" s="28"/>
      <c r="BR661" s="28"/>
      <c r="BS661" s="28"/>
      <c r="BT661" s="68"/>
      <c r="BU661" s="28"/>
      <c r="BV661" s="28"/>
      <c r="BW661" s="28"/>
      <c r="BX661" s="28"/>
      <c r="CF661" s="61"/>
      <c r="CS661" s="124"/>
      <c r="DE661" s="124"/>
    </row>
    <row r="662" spans="1:68" ht="14.25">
      <c r="A662" s="1" t="str">
        <f t="shared" si="36"/>
        <v>GG009-Howard-12</v>
      </c>
      <c r="B662" s="19" t="s">
        <v>898</v>
      </c>
      <c r="C662" s="19" t="s">
        <v>2085</v>
      </c>
      <c r="D662" s="19" t="s">
        <v>899</v>
      </c>
      <c r="E662" s="20" t="s">
        <v>1069</v>
      </c>
      <c r="F662" s="20"/>
      <c r="G662" s="103">
        <v>538</v>
      </c>
      <c r="H662" s="20" t="s">
        <v>101</v>
      </c>
      <c r="I662" s="40" t="s">
        <v>1108</v>
      </c>
      <c r="K662" s="127">
        <v>350801</v>
      </c>
      <c r="L662" s="210">
        <v>350801</v>
      </c>
      <c r="M662" s="210">
        <f>(12*(QUOTIENT(L662,10000)-31))+MOD(QUOTIENT(L662,100),100)+MOD(L662,100)-1</f>
        <v>56</v>
      </c>
      <c r="N662" s="1">
        <f>INT(L662/100)+(100*INT((MOD(L662,100)-1)/12))+MOD(MOD(L662,100)-1,12)</f>
        <v>3508</v>
      </c>
      <c r="BD662" s="11"/>
      <c r="BP662" s="43"/>
    </row>
    <row r="663" spans="1:91" ht="14.25">
      <c r="A663" s="1" t="str">
        <f t="shared" si="36"/>
        <v>GG020-Howard-06</v>
      </c>
      <c r="B663" s="19" t="s">
        <v>898</v>
      </c>
      <c r="C663" s="19" t="s">
        <v>2085</v>
      </c>
      <c r="D663" s="19" t="s">
        <v>899</v>
      </c>
      <c r="E663" s="20" t="s">
        <v>268</v>
      </c>
      <c r="F663" s="20"/>
      <c r="G663" s="103">
        <v>1500</v>
      </c>
      <c r="H663" s="20" t="s">
        <v>114</v>
      </c>
      <c r="I663" s="40" t="s">
        <v>1102</v>
      </c>
      <c r="K663" s="127">
        <v>350801</v>
      </c>
      <c r="L663" s="210">
        <v>350801</v>
      </c>
      <c r="M663" s="210">
        <f>(12*(QUOTIENT(L663,10000)-31))+MOD(QUOTIENT(L663,100),100)+MOD(L663,100)-1</f>
        <v>56</v>
      </c>
      <c r="N663" s="1">
        <f>INT(L663/100)+(100*INT((MOD(L663,100)-1)/12))+MOD(MOD(L663,100)-1,12)</f>
        <v>3508</v>
      </c>
      <c r="U663" s="11"/>
      <c r="V663" s="11"/>
      <c r="W663" s="11"/>
      <c r="X663" s="51"/>
      <c r="Y663" s="11"/>
      <c r="Z663" s="11"/>
      <c r="AA663" s="11"/>
      <c r="BC663" s="11"/>
      <c r="BD663" s="11"/>
      <c r="BP663" s="43"/>
      <c r="BQ663" s="70"/>
      <c r="BR663" s="11"/>
      <c r="BS663" s="11"/>
      <c r="BT663" s="58"/>
      <c r="BU663" s="11"/>
      <c r="BV663" s="11"/>
      <c r="BW663" s="11"/>
      <c r="BX663" s="11"/>
      <c r="BY663" s="11"/>
      <c r="BZ663" s="11"/>
      <c r="CA663" s="11"/>
      <c r="CB663" s="11"/>
      <c r="CC663" s="11"/>
      <c r="CD663" s="11"/>
      <c r="CE663" s="11"/>
      <c r="CF663" s="58"/>
      <c r="CG663" s="11"/>
      <c r="CH663" s="11"/>
      <c r="CI663" s="11"/>
      <c r="CJ663" s="11"/>
      <c r="CK663" s="11"/>
      <c r="CL663" s="11"/>
      <c r="CM663" s="11"/>
    </row>
    <row r="664" spans="1:84" ht="14.25">
      <c r="A664" s="1" t="str">
        <f t="shared" si="36"/>
        <v>GG023-Howard-06</v>
      </c>
      <c r="B664" s="19" t="s">
        <v>898</v>
      </c>
      <c r="C664" s="19" t="s">
        <v>2085</v>
      </c>
      <c r="D664" s="19" t="s">
        <v>899</v>
      </c>
      <c r="E664" s="20" t="s">
        <v>315</v>
      </c>
      <c r="F664" s="20"/>
      <c r="G664" s="103">
        <v>2860</v>
      </c>
      <c r="H664" s="20" t="s">
        <v>117</v>
      </c>
      <c r="I664" s="40" t="s">
        <v>1102</v>
      </c>
      <c r="K664" s="127">
        <v>350801</v>
      </c>
      <c r="L664" s="210">
        <v>350801</v>
      </c>
      <c r="M664" s="210">
        <f>(12*(QUOTIENT(L664,10000)-31))+MOD(QUOTIENT(L664,100),100)+MOD(L664,100)-1</f>
        <v>56</v>
      </c>
      <c r="N664" s="11">
        <f>INT(L664/100)+(100*INT((MOD(L664,100)-1)/12))+MOD(MOD(L664,100)-1,12)</f>
        <v>3508</v>
      </c>
      <c r="U664" s="11"/>
      <c r="V664" s="11"/>
      <c r="W664" s="11"/>
      <c r="X664" s="51"/>
      <c r="Y664" s="11"/>
      <c r="Z664" s="11"/>
      <c r="AA664" s="11"/>
      <c r="AV664" s="58"/>
      <c r="AW664" s="11"/>
      <c r="AX664" s="11"/>
      <c r="AY664" s="11"/>
      <c r="BC664" s="11"/>
      <c r="BD664" s="11"/>
      <c r="BP664" s="43"/>
      <c r="BQ664" s="70"/>
      <c r="BR664" s="11"/>
      <c r="BS664" s="11"/>
      <c r="BU664" s="11"/>
      <c r="BV664" s="11"/>
      <c r="BW664" s="11"/>
      <c r="BX664" s="11"/>
      <c r="BY664" s="11"/>
      <c r="BZ664" s="11"/>
      <c r="CA664" s="11"/>
      <c r="CB664" s="11"/>
      <c r="CC664" s="11"/>
      <c r="CD664" s="11"/>
      <c r="CE664" s="11"/>
      <c r="CF664" s="58"/>
    </row>
    <row r="665" spans="1:109" ht="14.25">
      <c r="A665" s="148" t="str">
        <f t="shared" si="36"/>
        <v>GG034-Vance-07</v>
      </c>
      <c r="B665" s="148" t="s">
        <v>2088</v>
      </c>
      <c r="C665" s="70" t="s">
        <v>2085</v>
      </c>
      <c r="D665" s="148" t="s">
        <v>2089</v>
      </c>
      <c r="E665" s="149" t="s">
        <v>512</v>
      </c>
      <c r="F665" s="149"/>
      <c r="G665" s="150">
        <v>15192</v>
      </c>
      <c r="H665" s="149" t="s">
        <v>128</v>
      </c>
      <c r="I665" s="151" t="s">
        <v>1103</v>
      </c>
      <c r="J665" s="342" t="s">
        <v>1540</v>
      </c>
      <c r="K665">
        <v>350801</v>
      </c>
      <c r="L665" s="212">
        <v>350801</v>
      </c>
      <c r="M665" s="210">
        <f>(12*(QUOTIENT(L665,10000)-31))+MOD(QUOTIENT(L665,100),100)+MOD(L665,100)-1</f>
        <v>56</v>
      </c>
      <c r="N665" s="1">
        <f>3100+(100*QUOTIENT(M665-1,12))+MOD(M665-1,12)+1</f>
        <v>3508</v>
      </c>
      <c r="X665" s="52"/>
      <c r="AJ665" s="52"/>
      <c r="AV665" s="52"/>
      <c r="BH665" s="52"/>
      <c r="BP665" s="266"/>
      <c r="BT665" s="52"/>
      <c r="CF665" s="52"/>
      <c r="CS665" s="122"/>
      <c r="DE665" s="122"/>
    </row>
    <row r="666" spans="1:68" ht="15">
      <c r="A666" s="175" t="str">
        <f t="shared" si="36"/>
        <v>GG057-Howard-06</v>
      </c>
      <c r="B666" s="175" t="s">
        <v>898</v>
      </c>
      <c r="C666" s="175" t="s">
        <v>2085</v>
      </c>
      <c r="D666" s="175" t="s">
        <v>899</v>
      </c>
      <c r="E666" s="177" t="s">
        <v>1253</v>
      </c>
      <c r="F666" s="175"/>
      <c r="G666" s="175">
        <v>4825</v>
      </c>
      <c r="H666" s="175" t="s">
        <v>1244</v>
      </c>
      <c r="I666" s="179" t="s">
        <v>1102</v>
      </c>
      <c r="J666" s="176"/>
      <c r="K666" s="226">
        <v>350801</v>
      </c>
      <c r="L666" s="226">
        <v>350801</v>
      </c>
      <c r="M666" s="210">
        <f>(12*(QUOTIENT(L666,10000)-31))+MOD(QUOTIENT(L666,100),100)+MOD(L666,100)-1</f>
        <v>56</v>
      </c>
      <c r="N666" s="1">
        <f>3100+(100*QUOTIENT(M666-1,12))+MOD(M666-1,12)+1</f>
        <v>3508</v>
      </c>
      <c r="O666" s="176"/>
      <c r="BP666" s="43"/>
    </row>
    <row r="667" spans="1:68" ht="15">
      <c r="A667" s="175" t="str">
        <f t="shared" si="36"/>
        <v>GG062-Rogers-01</v>
      </c>
      <c r="B667" s="175" t="s">
        <v>1307</v>
      </c>
      <c r="C667" s="175" t="s">
        <v>2085</v>
      </c>
      <c r="D667" s="175" t="s">
        <v>1308</v>
      </c>
      <c r="E667" s="177" t="s">
        <v>1309</v>
      </c>
      <c r="F667" s="175"/>
      <c r="G667" s="175">
        <v>3726</v>
      </c>
      <c r="H667" s="175" t="s">
        <v>1310</v>
      </c>
      <c r="I667" s="179" t="s">
        <v>1097</v>
      </c>
      <c r="J667" s="176"/>
      <c r="K667" s="224">
        <v>350801</v>
      </c>
      <c r="L667" s="224">
        <v>350801</v>
      </c>
      <c r="M667" s="210">
        <f>(12*(QUOTIENT(L667,10000)-31))+MOD(QUOTIENT(L667,100),100)+MOD(L667,100)-1</f>
        <v>56</v>
      </c>
      <c r="N667" s="1">
        <f>3100+(100*QUOTIENT(M667-1,12))+MOD(M667-1,12)+1</f>
        <v>3508</v>
      </c>
      <c r="O667" s="176"/>
      <c r="BP667" s="43"/>
    </row>
    <row r="668" spans="1:68" ht="15">
      <c r="A668" s="175" t="str">
        <f t="shared" si="36"/>
        <v>GG066-Ryor-04</v>
      </c>
      <c r="B668" s="175" t="s">
        <v>1278</v>
      </c>
      <c r="C668" s="175" t="s">
        <v>2085</v>
      </c>
      <c r="D668" s="175" t="s">
        <v>1279</v>
      </c>
      <c r="E668" s="177" t="s">
        <v>1364</v>
      </c>
      <c r="F668" s="175"/>
      <c r="G668" s="175">
        <v>9144</v>
      </c>
      <c r="H668" s="175" t="s">
        <v>1358</v>
      </c>
      <c r="I668" s="175" t="s">
        <v>1100</v>
      </c>
      <c r="J668" s="176"/>
      <c r="K668" s="224">
        <v>350801</v>
      </c>
      <c r="L668" s="224">
        <v>350801</v>
      </c>
      <c r="M668" s="210">
        <f>(12*(QUOTIENT(L668,10000)-31))+MOD(QUOTIENT(L668,100),100)+MOD(L668,100)-1</f>
        <v>56</v>
      </c>
      <c r="N668" s="1">
        <f>3100+(100*QUOTIENT(M668-1,12))+MOD(M668-1,12)+1</f>
        <v>3508</v>
      </c>
      <c r="O668" s="176"/>
      <c r="BP668" s="43"/>
    </row>
    <row r="669" spans="1:69" ht="15">
      <c r="A669" s="175" t="str">
        <f t="shared" si="36"/>
        <v>GG057-DeMarce-07</v>
      </c>
      <c r="B669" s="175" t="s">
        <v>718</v>
      </c>
      <c r="C669" s="175" t="s">
        <v>2085</v>
      </c>
      <c r="D669" s="175" t="s">
        <v>719</v>
      </c>
      <c r="E669" s="177" t="s">
        <v>1175</v>
      </c>
      <c r="F669" s="175"/>
      <c r="G669" s="175">
        <v>9425</v>
      </c>
      <c r="H669" s="175" t="s">
        <v>1244</v>
      </c>
      <c r="I669" s="175" t="s">
        <v>1103</v>
      </c>
      <c r="J669" s="176"/>
      <c r="K669" s="224">
        <v>350801</v>
      </c>
      <c r="L669" s="224">
        <v>350901</v>
      </c>
      <c r="M669" s="210">
        <f>(12*(QUOTIENT(L669,10000)-31))+MOD(QUOTIENT(L669,100),100)+MOD(L669,100)-1</f>
        <v>57</v>
      </c>
      <c r="N669" s="1">
        <f>3100+(100*QUOTIENT(M669-1,12))+MOD(M669-1,12)+1</f>
        <v>3509</v>
      </c>
      <c r="O669" s="179"/>
      <c r="BP669" s="22"/>
      <c r="BQ669" s="23"/>
    </row>
    <row r="670" spans="1:109" ht="14.25">
      <c r="A670" s="154" t="str">
        <f t="shared" si="36"/>
        <v>BRF03-Howard-11</v>
      </c>
      <c r="B670" s="148" t="s">
        <v>898</v>
      </c>
      <c r="C670" s="19" t="s">
        <v>2183</v>
      </c>
      <c r="D670" s="148" t="s">
        <v>247</v>
      </c>
      <c r="E670" s="149" t="s">
        <v>563</v>
      </c>
      <c r="F670" s="149"/>
      <c r="G670" s="150">
        <v>7000</v>
      </c>
      <c r="H670" s="149" t="s">
        <v>2152</v>
      </c>
      <c r="I670" s="151" t="s">
        <v>1107</v>
      </c>
      <c r="K670">
        <v>350801</v>
      </c>
      <c r="L670" s="212">
        <v>351001</v>
      </c>
      <c r="M670" s="210">
        <f>(12*(QUOTIENT(L670,10000)-31))+MOD(QUOTIENT(L670,100),100)+MOD(L670,100)-1</f>
        <v>58</v>
      </c>
      <c r="N670" s="1">
        <f>3100+(100*QUOTIENT(M670-1,12))+MOD(M670-1,12)+1</f>
        <v>3510</v>
      </c>
      <c r="X670" s="52"/>
      <c r="AJ670" s="52"/>
      <c r="AV670" s="52"/>
      <c r="BH670" s="52"/>
      <c r="BP670" s="29"/>
      <c r="BQ670" s="30"/>
      <c r="BR670" s="31"/>
      <c r="BT670" s="52"/>
      <c r="CF670" s="52"/>
      <c r="CS670" s="122"/>
      <c r="DE670" s="122"/>
    </row>
    <row r="671" spans="1:109" ht="14.25">
      <c r="A671" s="162" t="str">
        <f t="shared" si="36"/>
        <v>GG040-Waters-01</v>
      </c>
      <c r="B671" s="168" t="s">
        <v>541</v>
      </c>
      <c r="C671" s="146" t="s">
        <v>2085</v>
      </c>
      <c r="D671" s="162" t="s">
        <v>542</v>
      </c>
      <c r="E671" s="163" t="s">
        <v>1994</v>
      </c>
      <c r="F671" s="163"/>
      <c r="G671" s="150">
        <v>8744</v>
      </c>
      <c r="H671" s="163" t="s">
        <v>134</v>
      </c>
      <c r="I671" s="169" t="s">
        <v>1097</v>
      </c>
      <c r="J671" s="311" t="s">
        <v>1539</v>
      </c>
      <c r="K671">
        <v>350801</v>
      </c>
      <c r="L671" s="212">
        <v>351001</v>
      </c>
      <c r="M671" s="210">
        <f>(12*(QUOTIENT(L671,10000)-31))+MOD(QUOTIENT(L671,100),100)+MOD(L671,100)-1</f>
        <v>58</v>
      </c>
      <c r="N671" s="1">
        <f>3100+(100*QUOTIENT(M671-1,12))+MOD(M671-1,12)+1</f>
        <v>3510</v>
      </c>
      <c r="X671" s="52"/>
      <c r="AJ671" s="52"/>
      <c r="AV671" s="52"/>
      <c r="BH671" s="52"/>
      <c r="BP671" s="22"/>
      <c r="BQ671" s="264"/>
      <c r="BR671" s="23"/>
      <c r="BT671" s="52"/>
      <c r="CF671" s="52"/>
      <c r="CS671" s="122"/>
      <c r="DE671" s="122"/>
    </row>
    <row r="672" spans="1:70" ht="15">
      <c r="A672" s="175" t="str">
        <f t="shared" si="36"/>
        <v>GG057-Prem-08</v>
      </c>
      <c r="B672" s="175" t="s">
        <v>2000</v>
      </c>
      <c r="C672" s="175" t="s">
        <v>2085</v>
      </c>
      <c r="D672" s="175" t="s">
        <v>2001</v>
      </c>
      <c r="E672" s="177" t="s">
        <v>1254</v>
      </c>
      <c r="F672" s="175"/>
      <c r="G672" s="175">
        <v>7017</v>
      </c>
      <c r="H672" s="175" t="s">
        <v>1244</v>
      </c>
      <c r="I672" s="175" t="s">
        <v>1104</v>
      </c>
      <c r="J672" s="176"/>
      <c r="K672" s="224">
        <v>350801</v>
      </c>
      <c r="L672" s="224">
        <v>351001</v>
      </c>
      <c r="M672" s="210">
        <f>(12*(QUOTIENT(L672,10000)-31))+MOD(QUOTIENT(L672,100),100)+MOD(L672,100)-1</f>
        <v>58</v>
      </c>
      <c r="N672" s="1">
        <f>3100+(100*QUOTIENT(M672-1,12))+MOD(M672-1,12)+1</f>
        <v>3510</v>
      </c>
      <c r="O672" s="178" t="s">
        <v>1255</v>
      </c>
      <c r="BP672" s="22"/>
      <c r="BQ672" s="24"/>
      <c r="BR672" s="23"/>
    </row>
    <row r="673" spans="1:84" ht="14.25">
      <c r="A673" s="1" t="str">
        <f t="shared" si="36"/>
        <v>GG022-Huff-06</v>
      </c>
      <c r="B673" s="19" t="s">
        <v>673</v>
      </c>
      <c r="C673" s="19" t="s">
        <v>2085</v>
      </c>
      <c r="D673" s="19" t="s">
        <v>950</v>
      </c>
      <c r="E673" s="20" t="s">
        <v>298</v>
      </c>
      <c r="F673" s="20"/>
      <c r="G673" s="103">
        <v>9012</v>
      </c>
      <c r="H673" s="20" t="s">
        <v>116</v>
      </c>
      <c r="I673" s="40" t="s">
        <v>1102</v>
      </c>
      <c r="J673" s="20" t="s">
        <v>2161</v>
      </c>
      <c r="K673" s="127">
        <v>350802</v>
      </c>
      <c r="L673" s="210">
        <v>360112</v>
      </c>
      <c r="M673" s="210">
        <f>(12*(QUOTIENT(L673,10000)-31))+MOD(QUOTIENT(L673,100),100)+MOD(L673,100)-1</f>
        <v>72</v>
      </c>
      <c r="N673" s="1">
        <f>INT(L673/100)+(100*INT((MOD(L673,100)-1)/12))+MOD(MOD(L673,100)-1,12)</f>
        <v>3612</v>
      </c>
      <c r="U673" s="11"/>
      <c r="V673" s="11"/>
      <c r="W673" s="11"/>
      <c r="X673" s="51"/>
      <c r="Y673" s="11"/>
      <c r="Z673" s="11"/>
      <c r="AA673" s="11"/>
      <c r="BC673" s="11"/>
      <c r="BD673" s="11"/>
      <c r="BP673" s="35"/>
      <c r="BQ673" s="73"/>
      <c r="BR673" s="24"/>
      <c r="BS673" s="24"/>
      <c r="BT673" s="56"/>
      <c r="BU673" s="36"/>
      <c r="BV673" s="36"/>
      <c r="BW673" s="36"/>
      <c r="BX673" s="36"/>
      <c r="BY673" s="36"/>
      <c r="BZ673" s="36"/>
      <c r="CA673" s="36"/>
      <c r="CB673" s="36"/>
      <c r="CC673" s="36"/>
      <c r="CD673" s="36"/>
      <c r="CE673" s="36"/>
      <c r="CF673" s="98"/>
    </row>
    <row r="674" spans="1:109" s="252" customFormat="1" ht="15">
      <c r="A674" s="246" t="str">
        <f t="shared" si="36"/>
        <v>GG042-Carroll-02</v>
      </c>
      <c r="B674" s="247" t="s">
        <v>42</v>
      </c>
      <c r="C674" s="248" t="s">
        <v>2085</v>
      </c>
      <c r="D674" s="246" t="s">
        <v>43</v>
      </c>
      <c r="E674" s="249" t="s">
        <v>2016</v>
      </c>
      <c r="F674" s="249"/>
      <c r="G674" s="250">
        <v>9256</v>
      </c>
      <c r="H674" s="249" t="s">
        <v>136</v>
      </c>
      <c r="I674" s="251" t="s">
        <v>1098</v>
      </c>
      <c r="K674" s="267">
        <v>350803</v>
      </c>
      <c r="L674" s="268">
        <v>370205</v>
      </c>
      <c r="M674" s="238">
        <f>(12*(QUOTIENT(L674,10000)-31))+MOD(QUOTIENT(L674,100),100)+MOD(L674,100)-1</f>
        <v>78</v>
      </c>
      <c r="N674" s="205">
        <f>3100+(100*QUOTIENT(M674-1,12))+MOD(M674-1,12)+1</f>
        <v>3706</v>
      </c>
      <c r="X674" s="207"/>
      <c r="AJ674" s="207"/>
      <c r="AV674" s="207"/>
      <c r="BH674" s="207"/>
      <c r="BT674" s="207"/>
      <c r="CF674" s="207"/>
      <c r="CS674" s="208"/>
      <c r="DE674" s="208"/>
    </row>
    <row r="675" spans="1:109" ht="14.25">
      <c r="A675" s="155" t="str">
        <f t="shared" si="36"/>
        <v>BRF03-Roberts-08</v>
      </c>
      <c r="B675" s="156" t="s">
        <v>559</v>
      </c>
      <c r="C675" s="19" t="s">
        <v>2183</v>
      </c>
      <c r="D675" s="156" t="s">
        <v>560</v>
      </c>
      <c r="E675" s="163" t="s">
        <v>576</v>
      </c>
      <c r="F675" s="161"/>
      <c r="G675" s="158">
        <v>8000</v>
      </c>
      <c r="H675" s="159" t="s">
        <v>2152</v>
      </c>
      <c r="I675" s="160" t="s">
        <v>1104</v>
      </c>
      <c r="K675">
        <v>350805</v>
      </c>
      <c r="L675" s="212">
        <v>350805</v>
      </c>
      <c r="M675" s="210">
        <f>(12*(QUOTIENT(L675,10000)-31))+MOD(QUOTIENT(L675,100),100)+MOD(L675,100)-1</f>
        <v>60</v>
      </c>
      <c r="N675" s="1">
        <f>3100+(100*QUOTIENT(M675-1,12))+MOD(M675-1,12)+1</f>
        <v>3512</v>
      </c>
      <c r="O675" s="153"/>
      <c r="X675" s="52"/>
      <c r="AJ675" s="52"/>
      <c r="AV675" s="52"/>
      <c r="BH675" s="52"/>
      <c r="BP675" s="266"/>
      <c r="BQ675" s="266"/>
      <c r="BR675" s="266"/>
      <c r="BS675" s="266"/>
      <c r="BT675" s="74"/>
      <c r="CF675" s="52"/>
      <c r="CS675" s="122"/>
      <c r="DE675" s="122"/>
    </row>
    <row r="676" spans="1:109" ht="14.25">
      <c r="A676" s="148" t="str">
        <f t="shared" si="36"/>
        <v>GG037-Boatright-05</v>
      </c>
      <c r="B676" s="148" t="s">
        <v>752</v>
      </c>
      <c r="C676" s="139" t="s">
        <v>2085</v>
      </c>
      <c r="D676" s="148" t="s">
        <v>753</v>
      </c>
      <c r="E676" s="149" t="s">
        <v>538</v>
      </c>
      <c r="F676" s="149"/>
      <c r="G676" s="150">
        <v>6969</v>
      </c>
      <c r="H676" s="149" t="s">
        <v>131</v>
      </c>
      <c r="I676" s="151" t="s">
        <v>1101</v>
      </c>
      <c r="J676" s="311" t="s">
        <v>1539</v>
      </c>
      <c r="K676">
        <v>350901</v>
      </c>
      <c r="L676" s="212">
        <v>350901</v>
      </c>
      <c r="M676" s="210">
        <f>(12*(QUOTIENT(L676,10000)-31))+MOD(QUOTIENT(L676,100),100)+MOD(L676,100)-1</f>
        <v>57</v>
      </c>
      <c r="N676" s="1">
        <f>3100+(100*QUOTIENT(M676-1,12))+MOD(M676-1,12)+1</f>
        <v>3509</v>
      </c>
      <c r="X676" s="52"/>
      <c r="AJ676" s="52"/>
      <c r="AV676" s="52"/>
      <c r="BH676" s="52"/>
      <c r="BQ676" s="43"/>
      <c r="BT676" s="52"/>
      <c r="CF676" s="52"/>
      <c r="CS676" s="122"/>
      <c r="DE676" s="122"/>
    </row>
    <row r="677" spans="1:69" ht="15">
      <c r="A677" s="175" t="str">
        <f t="shared" si="36"/>
        <v>GG052-Offord-01</v>
      </c>
      <c r="B677" s="175" t="s">
        <v>709</v>
      </c>
      <c r="C677" s="175" t="s">
        <v>2085</v>
      </c>
      <c r="D677" s="175" t="s">
        <v>710</v>
      </c>
      <c r="E677" s="177" t="s">
        <v>1166</v>
      </c>
      <c r="F677" s="175"/>
      <c r="G677" s="175">
        <v>9955</v>
      </c>
      <c r="H677" s="175" t="s">
        <v>1167</v>
      </c>
      <c r="I677" s="175" t="s">
        <v>1097</v>
      </c>
      <c r="J677" s="178"/>
      <c r="K677" s="223">
        <v>350901</v>
      </c>
      <c r="L677" s="223">
        <v>350901</v>
      </c>
      <c r="M677" s="210">
        <f>(12*(QUOTIENT(L677,10000)-31))+MOD(QUOTIENT(L677,100),100)+MOD(L677,100)-1</f>
        <v>57</v>
      </c>
      <c r="N677" s="1">
        <f>3100+(100*QUOTIENT(M677-1,12))+MOD(M677-1,12)+1</f>
        <v>3509</v>
      </c>
      <c r="O677" s="176"/>
      <c r="BQ677" s="43"/>
    </row>
    <row r="678" spans="1:69" ht="15">
      <c r="A678" s="175" t="str">
        <f t="shared" si="36"/>
        <v>GG097-Waters-03</v>
      </c>
      <c r="B678" s="175" t="s">
        <v>541</v>
      </c>
      <c r="C678" s="175" t="s">
        <v>2085</v>
      </c>
      <c r="D678" s="175" t="s">
        <v>1632</v>
      </c>
      <c r="E678" s="177" t="s">
        <v>1633</v>
      </c>
      <c r="F678" s="175"/>
      <c r="G678" s="175">
        <v>14905</v>
      </c>
      <c r="H678" s="175" t="s">
        <v>1627</v>
      </c>
      <c r="I678" s="175" t="s">
        <v>1099</v>
      </c>
      <c r="J678" s="176"/>
      <c r="K678" s="223">
        <v>350901</v>
      </c>
      <c r="L678" s="223">
        <v>350901</v>
      </c>
      <c r="M678" s="210">
        <f>(12*(QUOTIENT(L678,10000)-31))+MOD(QUOTIENT(L678,100),100)+MOD(L678,100)-1</f>
        <v>57</v>
      </c>
      <c r="N678" s="1">
        <f>3100+(100*QUOTIENT(M678-1,12))+MOD(M678-1,12)+1</f>
        <v>3509</v>
      </c>
      <c r="O678" s="176"/>
      <c r="BQ678" s="43"/>
    </row>
    <row r="679" spans="1:70" ht="15">
      <c r="A679" s="175" t="str">
        <f t="shared" si="36"/>
        <v>GG053-Offord-03</v>
      </c>
      <c r="B679" s="175" t="s">
        <v>709</v>
      </c>
      <c r="C679" s="175" t="s">
        <v>2085</v>
      </c>
      <c r="D679" s="175" t="s">
        <v>710</v>
      </c>
      <c r="E679" s="177" t="s">
        <v>1183</v>
      </c>
      <c r="F679" s="175"/>
      <c r="G679" s="175">
        <v>9875</v>
      </c>
      <c r="H679" s="175" t="s">
        <v>1180</v>
      </c>
      <c r="I679" s="179" t="s">
        <v>1099</v>
      </c>
      <c r="J679" s="178"/>
      <c r="K679" s="223">
        <v>350901</v>
      </c>
      <c r="L679" s="223">
        <v>351001</v>
      </c>
      <c r="M679" s="210">
        <f>(12*(QUOTIENT(L679,10000)-31))+MOD(QUOTIENT(L679,100),100)+MOD(L679,100)-1</f>
        <v>58</v>
      </c>
      <c r="N679" s="1">
        <f>3100+(100*QUOTIENT(M679-1,12))+MOD(M679-1,12)+1</f>
        <v>3510</v>
      </c>
      <c r="O679" s="176"/>
      <c r="BQ679" s="22"/>
      <c r="BR679" s="23"/>
    </row>
    <row r="680" spans="1:70" ht="15">
      <c r="A680" s="175" t="str">
        <f t="shared" si="36"/>
        <v>GG059-Prem-07</v>
      </c>
      <c r="B680" s="175" t="s">
        <v>2000</v>
      </c>
      <c r="C680" s="175" t="s">
        <v>2085</v>
      </c>
      <c r="D680" s="175" t="s">
        <v>2001</v>
      </c>
      <c r="E680" s="177" t="s">
        <v>1277</v>
      </c>
      <c r="F680" s="175"/>
      <c r="G680" s="175">
        <v>7135</v>
      </c>
      <c r="H680" s="175" t="s">
        <v>1267</v>
      </c>
      <c r="I680" s="175" t="s">
        <v>1103</v>
      </c>
      <c r="J680" s="176"/>
      <c r="K680" s="224">
        <v>350901</v>
      </c>
      <c r="L680" s="224">
        <v>351001</v>
      </c>
      <c r="M680" s="210">
        <f>(12*(QUOTIENT(L680,10000)-31))+MOD(QUOTIENT(L680,100),100)+MOD(L680,100)-1</f>
        <v>58</v>
      </c>
      <c r="N680" s="1">
        <f>3100+(100*QUOTIENT(M680-1,12))+MOD(M680-1,12)+1</f>
        <v>3510</v>
      </c>
      <c r="O680" s="176"/>
      <c r="BQ680" s="22"/>
      <c r="BR680" s="23"/>
    </row>
    <row r="681" spans="1:70" ht="15">
      <c r="A681" s="175" t="str">
        <f>H681&amp;"-"&amp;B681&amp;"-"&amp;I681</f>
        <v>B36-SoF-Cooper-11</v>
      </c>
      <c r="B681" s="177" t="s">
        <v>893</v>
      </c>
      <c r="C681" s="177" t="s">
        <v>2184</v>
      </c>
      <c r="D681" s="177" t="s">
        <v>1455</v>
      </c>
      <c r="E681" s="177" t="s">
        <v>1857</v>
      </c>
      <c r="F681" s="177"/>
      <c r="G681" s="176"/>
      <c r="H681" s="177" t="s">
        <v>2147</v>
      </c>
      <c r="I681" s="175" t="s">
        <v>1107</v>
      </c>
      <c r="J681" s="176"/>
      <c r="K681" s="223">
        <v>350901</v>
      </c>
      <c r="L681" s="223">
        <v>351001</v>
      </c>
      <c r="M681" s="210">
        <f>(12*(QUOTIENT(L681,10000)-31))+MOD(QUOTIENT(L681,100),100)+MOD(L681,100)-1</f>
        <v>58</v>
      </c>
      <c r="N681" s="1">
        <f>3100+(100*QUOTIENT(M681-1,12))+MOD(M681-1,12)+1</f>
        <v>3510</v>
      </c>
      <c r="BQ681" s="22"/>
      <c r="BR681" s="23"/>
    </row>
    <row r="682" spans="1:71" ht="15">
      <c r="A682" s="175" t="str">
        <f aca="true" t="shared" si="37" ref="A682:A708">TRIM(H682)&amp;"-"&amp;B682&amp;"-"&amp;I682</f>
        <v>GG077-Keener-03</v>
      </c>
      <c r="B682" s="175" t="s">
        <v>1366</v>
      </c>
      <c r="C682" s="175" t="s">
        <v>2085</v>
      </c>
      <c r="D682" s="175" t="s">
        <v>1367</v>
      </c>
      <c r="E682" s="177" t="s">
        <v>1460</v>
      </c>
      <c r="F682" s="175"/>
      <c r="G682" s="175">
        <v>8114</v>
      </c>
      <c r="H682" s="175" t="s">
        <v>1457</v>
      </c>
      <c r="I682" s="175" t="s">
        <v>1099</v>
      </c>
      <c r="J682" s="176"/>
      <c r="K682" s="224">
        <v>350901</v>
      </c>
      <c r="L682" s="224">
        <v>351101</v>
      </c>
      <c r="M682" s="210">
        <f>(12*(QUOTIENT(L682,10000)-31))+MOD(QUOTIENT(L682,100),100)+MOD(L682,100)-1</f>
        <v>59</v>
      </c>
      <c r="N682" s="1">
        <f>3100+(100*QUOTIENT(M682-1,12))+MOD(M682-1,12)+1</f>
        <v>3511</v>
      </c>
      <c r="O682" s="178" t="s">
        <v>1461</v>
      </c>
      <c r="BQ682" s="22"/>
      <c r="BR682" s="24"/>
      <c r="BS682" s="23"/>
    </row>
    <row r="683" spans="1:109" ht="14.25">
      <c r="A683" s="148" t="str">
        <f t="shared" si="37"/>
        <v>GG035-Howard-05</v>
      </c>
      <c r="B683" s="148" t="s">
        <v>898</v>
      </c>
      <c r="C683" s="139" t="s">
        <v>2085</v>
      </c>
      <c r="D683" s="148" t="s">
        <v>247</v>
      </c>
      <c r="E683" s="149" t="s">
        <v>519</v>
      </c>
      <c r="F683" s="149"/>
      <c r="G683" s="150">
        <v>9075</v>
      </c>
      <c r="H683" s="149" t="s">
        <v>129</v>
      </c>
      <c r="I683" s="151" t="s">
        <v>1101</v>
      </c>
      <c r="K683">
        <v>350901</v>
      </c>
      <c r="L683" s="212">
        <v>351103</v>
      </c>
      <c r="M683" s="210">
        <f>(12*(QUOTIENT(L683,10000)-31))+MOD(QUOTIENT(L683,100),100)+MOD(L683,100)-1</f>
        <v>61</v>
      </c>
      <c r="N683" s="1">
        <f>3100+(100*QUOTIENT(M683-1,12))+MOD(M683-1,12)+1</f>
        <v>3601</v>
      </c>
      <c r="X683" s="52"/>
      <c r="AJ683" s="52"/>
      <c r="AV683" s="52"/>
      <c r="BH683" s="52"/>
      <c r="BQ683" s="22"/>
      <c r="BR683" s="264"/>
      <c r="BS683" s="265"/>
      <c r="BT683" s="98"/>
      <c r="BU683" s="265"/>
      <c r="CF683" s="52"/>
      <c r="CS683" s="122"/>
      <c r="DE683" s="122"/>
    </row>
    <row r="684" spans="1:72" ht="15">
      <c r="A684" s="175" t="str">
        <f t="shared" si="37"/>
        <v>GG092-Davidson-02</v>
      </c>
      <c r="B684" s="175" t="s">
        <v>2013</v>
      </c>
      <c r="C684" s="175" t="s">
        <v>2085</v>
      </c>
      <c r="D684" s="175" t="s">
        <v>2014</v>
      </c>
      <c r="E684" s="177" t="s">
        <v>1585</v>
      </c>
      <c r="F684" s="175"/>
      <c r="G684" s="175">
        <v>8210</v>
      </c>
      <c r="H684" s="175" t="s">
        <v>1584</v>
      </c>
      <c r="I684" s="175" t="s">
        <v>1098</v>
      </c>
      <c r="J684" s="176"/>
      <c r="K684" s="223">
        <v>350901</v>
      </c>
      <c r="L684" s="223">
        <v>351201</v>
      </c>
      <c r="M684" s="210">
        <f>(12*(QUOTIENT(L684,10000)-31))+MOD(QUOTIENT(L684,100),100)+MOD(L684,100)-1</f>
        <v>60</v>
      </c>
      <c r="N684" s="1">
        <f>3100+(100*QUOTIENT(M684-1,12))+MOD(M684-1,12)+1</f>
        <v>3512</v>
      </c>
      <c r="O684" s="176"/>
      <c r="BQ684" s="22"/>
      <c r="BR684" s="24"/>
      <c r="BS684" s="24"/>
      <c r="BT684" s="91"/>
    </row>
    <row r="685" spans="1:75" ht="14.25">
      <c r="A685" s="188" t="str">
        <f t="shared" si="37"/>
        <v>BRF04-Hasseler-03</v>
      </c>
      <c r="B685" s="184" t="s">
        <v>478</v>
      </c>
      <c r="C685" s="19" t="s">
        <v>2183</v>
      </c>
      <c r="D685" s="184" t="s">
        <v>479</v>
      </c>
      <c r="E685" s="184" t="s">
        <v>1716</v>
      </c>
      <c r="F685" s="184"/>
      <c r="G685" s="186"/>
      <c r="H685" s="184" t="s">
        <v>2153</v>
      </c>
      <c r="I685" s="187" t="s">
        <v>1099</v>
      </c>
      <c r="J685" s="186"/>
      <c r="K685" s="214">
        <v>350901</v>
      </c>
      <c r="L685" s="214">
        <v>360201</v>
      </c>
      <c r="M685" s="210">
        <f>(12*(QUOTIENT(L685,10000)-31))+MOD(QUOTIENT(L685,100),100)+MOD(L685,100)-1</f>
        <v>62</v>
      </c>
      <c r="N685" s="1">
        <f>3100+(100*QUOTIENT(M685-1,12))+MOD(M685-1,12)+1</f>
        <v>3602</v>
      </c>
      <c r="BQ685" s="22"/>
      <c r="BR685" s="24"/>
      <c r="BS685" s="24"/>
      <c r="BT685" s="56"/>
      <c r="BU685" s="24"/>
      <c r="BV685" s="165"/>
      <c r="BW685" s="165"/>
    </row>
    <row r="686" spans="1:75" ht="15">
      <c r="A686" s="175" t="str">
        <f t="shared" si="37"/>
        <v>GG066-Howard-08</v>
      </c>
      <c r="B686" s="175" t="s">
        <v>898</v>
      </c>
      <c r="C686" s="175" t="s">
        <v>2085</v>
      </c>
      <c r="D686" s="175" t="s">
        <v>899</v>
      </c>
      <c r="E686" s="177" t="s">
        <v>1370</v>
      </c>
      <c r="F686" s="175"/>
      <c r="G686" s="175">
        <v>3078</v>
      </c>
      <c r="H686" s="175" t="s">
        <v>1358</v>
      </c>
      <c r="I686" s="175" t="s">
        <v>1104</v>
      </c>
      <c r="J686" s="176"/>
      <c r="K686" s="224">
        <v>350901</v>
      </c>
      <c r="L686" s="224">
        <v>360301</v>
      </c>
      <c r="M686" s="210">
        <f>(12*(QUOTIENT(L686,10000)-31))+MOD(QUOTIENT(L686,100),100)+MOD(L686,100)-1</f>
        <v>63</v>
      </c>
      <c r="N686" s="1">
        <f>3100+(100*QUOTIENT(M686-1,12))+MOD(M686-1,12)+1</f>
        <v>3603</v>
      </c>
      <c r="O686" s="176"/>
      <c r="BQ686" s="22"/>
      <c r="BR686" s="24"/>
      <c r="BS686" s="24"/>
      <c r="BT686" s="56"/>
      <c r="BU686" s="24"/>
      <c r="BV686" s="24"/>
      <c r="BW686" s="23"/>
    </row>
    <row r="687" spans="1:81" ht="14.25">
      <c r="A687" s="188" t="str">
        <f t="shared" si="37"/>
        <v>BRF04-DeMarce-11</v>
      </c>
      <c r="B687" s="184" t="s">
        <v>718</v>
      </c>
      <c r="C687" s="19" t="s">
        <v>2183</v>
      </c>
      <c r="D687" s="184" t="s">
        <v>719</v>
      </c>
      <c r="E687" s="184" t="s">
        <v>1727</v>
      </c>
      <c r="F687" s="184"/>
      <c r="G687" s="186"/>
      <c r="H687" s="184" t="s">
        <v>2153</v>
      </c>
      <c r="I687" s="187" t="s">
        <v>1107</v>
      </c>
      <c r="J687" s="186"/>
      <c r="K687" s="214">
        <v>350901</v>
      </c>
      <c r="L687" s="214">
        <v>360901</v>
      </c>
      <c r="M687" s="210">
        <f>(12*(QUOTIENT(L687,10000)-31))+MOD(QUOTIENT(L687,100),100)+MOD(L687,100)-1</f>
        <v>69</v>
      </c>
      <c r="N687" s="1">
        <f>3100+(100*QUOTIENT(M687-1,12))+MOD(M687-1,12)+1</f>
        <v>3609</v>
      </c>
      <c r="BQ687" s="22"/>
      <c r="BR687" s="24"/>
      <c r="BS687" s="24"/>
      <c r="BT687" s="56"/>
      <c r="BU687" s="24"/>
      <c r="BV687" s="24"/>
      <c r="BW687" s="24"/>
      <c r="BX687" s="24"/>
      <c r="BY687" s="24"/>
      <c r="BZ687" s="24"/>
      <c r="CA687" s="24"/>
      <c r="CB687" s="24"/>
      <c r="CC687" s="23"/>
    </row>
    <row r="688" spans="1:70" ht="15">
      <c r="A688" s="175" t="str">
        <f t="shared" si="37"/>
        <v>GG066-Howard-01</v>
      </c>
      <c r="B688" s="175" t="s">
        <v>898</v>
      </c>
      <c r="C688" s="175" t="s">
        <v>2085</v>
      </c>
      <c r="D688" s="175" t="s">
        <v>899</v>
      </c>
      <c r="E688" s="177" t="s">
        <v>1357</v>
      </c>
      <c r="F688" s="175"/>
      <c r="G688" s="175">
        <v>3106</v>
      </c>
      <c r="H688" s="175" t="s">
        <v>1358</v>
      </c>
      <c r="I688" s="175" t="s">
        <v>1097</v>
      </c>
      <c r="J688" s="176"/>
      <c r="K688" s="224">
        <v>350902</v>
      </c>
      <c r="L688" s="228">
        <v>350902</v>
      </c>
      <c r="M688" s="210">
        <f>(12*(QUOTIENT(L688,10000)-31))+MOD(QUOTIENT(L688,100),100)+MOD(L688,100)-1</f>
        <v>58</v>
      </c>
      <c r="N688" s="1">
        <f>3100+(100*QUOTIENT(M688-1,12))+MOD(M688-1,12)+1</f>
        <v>3510</v>
      </c>
      <c r="O688" s="178" t="s">
        <v>1359</v>
      </c>
      <c r="BQ688" s="76" t="s">
        <v>1885</v>
      </c>
      <c r="BR688" s="43"/>
    </row>
    <row r="689" spans="1:70" ht="15">
      <c r="A689" s="175" t="str">
        <f t="shared" si="37"/>
        <v>GG095-Silk-02</v>
      </c>
      <c r="B689" s="175" t="s">
        <v>1492</v>
      </c>
      <c r="C689" s="175" t="s">
        <v>2085</v>
      </c>
      <c r="D689" s="175" t="s">
        <v>1493</v>
      </c>
      <c r="E689" s="177" t="s">
        <v>1615</v>
      </c>
      <c r="F689" s="175"/>
      <c r="G689" s="175">
        <v>3024</v>
      </c>
      <c r="H689" s="175" t="s">
        <v>1614</v>
      </c>
      <c r="I689" s="175" t="s">
        <v>1098</v>
      </c>
      <c r="J689" s="176"/>
      <c r="K689" s="224">
        <v>350902</v>
      </c>
      <c r="L689" s="223">
        <v>350902</v>
      </c>
      <c r="M689" s="210">
        <f>(12*(QUOTIENT(L689,10000)-31))+MOD(QUOTIENT(L689,100),100)+MOD(L689,100)-1</f>
        <v>58</v>
      </c>
      <c r="N689" s="1">
        <f>3100+(100*QUOTIENT(M689-1,12))+MOD(M689-1,12)+1</f>
        <v>3510</v>
      </c>
      <c r="O689" s="177" t="s">
        <v>1616</v>
      </c>
      <c r="BQ689" s="43"/>
      <c r="BR689" s="43"/>
    </row>
    <row r="690" spans="1:109" ht="14.25">
      <c r="A690" s="154" t="str">
        <f t="shared" si="37"/>
        <v>BRF03-Boyes-13</v>
      </c>
      <c r="B690" s="148" t="s">
        <v>759</v>
      </c>
      <c r="C690" s="19" t="s">
        <v>2183</v>
      </c>
      <c r="D690" s="148" t="s">
        <v>760</v>
      </c>
      <c r="E690" s="149" t="s">
        <v>567</v>
      </c>
      <c r="F690" s="149"/>
      <c r="G690" s="150">
        <v>6300</v>
      </c>
      <c r="H690" s="149" t="s">
        <v>2152</v>
      </c>
      <c r="I690" s="151" t="s">
        <v>1109</v>
      </c>
      <c r="K690">
        <v>350902</v>
      </c>
      <c r="L690" s="212">
        <v>360403</v>
      </c>
      <c r="M690" s="210">
        <f>(12*(QUOTIENT(L690,10000)-31))+MOD(QUOTIENT(L690,100),100)+MOD(L690,100)-1</f>
        <v>66</v>
      </c>
      <c r="N690" s="1">
        <f>3100+(100*QUOTIENT(M690-1,12))+MOD(M690-1,12)+1</f>
        <v>3606</v>
      </c>
      <c r="X690" s="52"/>
      <c r="AJ690" s="52"/>
      <c r="AV690" s="52"/>
      <c r="BH690" s="52"/>
      <c r="BQ690" s="35"/>
      <c r="BR690" s="269"/>
      <c r="BS690" s="264"/>
      <c r="BT690" s="56"/>
      <c r="BU690" s="264"/>
      <c r="BV690" s="264"/>
      <c r="BW690" s="264"/>
      <c r="BX690" s="265"/>
      <c r="BY690" s="265"/>
      <c r="BZ690" s="265"/>
      <c r="CF690" s="52"/>
      <c r="CS690" s="122"/>
      <c r="DE690" s="122"/>
    </row>
    <row r="691" spans="1:71" ht="14.25">
      <c r="A691" s="1" t="str">
        <f t="shared" si="37"/>
        <v>GG010-Howard-03</v>
      </c>
      <c r="B691" s="19" t="s">
        <v>898</v>
      </c>
      <c r="C691" s="19" t="s">
        <v>2085</v>
      </c>
      <c r="D691" s="19" t="s">
        <v>899</v>
      </c>
      <c r="E691" s="20" t="s">
        <v>1951</v>
      </c>
      <c r="F691" s="20"/>
      <c r="G691" s="103">
        <v>4096</v>
      </c>
      <c r="H691" s="20" t="s">
        <v>104</v>
      </c>
      <c r="I691" s="40" t="s">
        <v>1099</v>
      </c>
      <c r="K691" s="127">
        <v>350903</v>
      </c>
      <c r="L691" s="210">
        <v>350903</v>
      </c>
      <c r="M691" s="210">
        <f>(12*(QUOTIENT(L691,10000)-31))+MOD(QUOTIENT(L691,100),100)+MOD(L691,100)-1</f>
        <v>59</v>
      </c>
      <c r="N691" s="1">
        <f>INT(L691/100)+(100*INT((MOD(L691,100)-1)/12))+MOD(MOD(L691,100)-1,12)</f>
        <v>3511</v>
      </c>
      <c r="BQ691" s="76"/>
      <c r="BR691" s="43"/>
      <c r="BS691" s="43"/>
    </row>
    <row r="692" spans="1:71" ht="14.25">
      <c r="A692" s="1" t="str">
        <f t="shared" si="37"/>
        <v>GG010-Goodlett-06</v>
      </c>
      <c r="B692" s="19" t="s">
        <v>701</v>
      </c>
      <c r="C692" s="19" t="s">
        <v>2085</v>
      </c>
      <c r="D692" s="19" t="s">
        <v>764</v>
      </c>
      <c r="E692" s="20" t="s">
        <v>1954</v>
      </c>
      <c r="F692" s="20"/>
      <c r="G692" s="103">
        <v>1937</v>
      </c>
      <c r="H692" s="20" t="s">
        <v>104</v>
      </c>
      <c r="I692" s="40" t="s">
        <v>1102</v>
      </c>
      <c r="J692" s="20" t="s">
        <v>1533</v>
      </c>
      <c r="K692" s="127">
        <v>350903</v>
      </c>
      <c r="L692" s="210">
        <v>350903</v>
      </c>
      <c r="M692" s="210">
        <f>(12*(QUOTIENT(L692,10000)-31))+MOD(QUOTIENT(L692,100),100)+MOD(L692,100)-1</f>
        <v>59</v>
      </c>
      <c r="N692" s="1">
        <f>INT(L692/100)+(100*INT((MOD(L692,100)-1)/12))+MOD(MOD(L692,100)-1,12)</f>
        <v>3511</v>
      </c>
      <c r="BQ692" s="76"/>
      <c r="BR692" s="43"/>
      <c r="BS692" s="43"/>
    </row>
    <row r="693" spans="1:84" ht="14.25">
      <c r="A693" s="1" t="str">
        <f t="shared" si="37"/>
        <v>GG027-Carroll-04</v>
      </c>
      <c r="B693" s="70" t="s">
        <v>42</v>
      </c>
      <c r="C693" s="70" t="s">
        <v>2085</v>
      </c>
      <c r="D693" s="70" t="s">
        <v>43</v>
      </c>
      <c r="E693" s="20" t="s">
        <v>386</v>
      </c>
      <c r="F693" s="20"/>
      <c r="G693" s="103">
        <v>9559</v>
      </c>
      <c r="H693" s="20" t="s">
        <v>121</v>
      </c>
      <c r="I693" s="40" t="s">
        <v>1100</v>
      </c>
      <c r="K693" s="127">
        <v>350903</v>
      </c>
      <c r="L693" s="215">
        <v>350903</v>
      </c>
      <c r="M693" s="210">
        <f>(12*(QUOTIENT(L693,10000)-31))+MOD(QUOTIENT(L693,100),100)+MOD(L693,100)-1</f>
        <v>59</v>
      </c>
      <c r="N693" s="1">
        <f>3100+(100*QUOTIENT(M693-1,12))+MOD(M693-1,12)+1</f>
        <v>3511</v>
      </c>
      <c r="U693" s="11"/>
      <c r="V693" s="11"/>
      <c r="W693" s="11"/>
      <c r="X693" s="51"/>
      <c r="Y693" s="11"/>
      <c r="Z693" s="11"/>
      <c r="AA693" s="11"/>
      <c r="BC693" s="11"/>
      <c r="BD693" s="11"/>
      <c r="BQ693" s="76"/>
      <c r="BR693" s="43"/>
      <c r="BS693" s="43"/>
      <c r="BU693" s="11"/>
      <c r="BV693" s="11"/>
      <c r="BW693" s="11"/>
      <c r="BX693" s="11"/>
      <c r="BY693" s="11"/>
      <c r="BZ693" s="11"/>
      <c r="CA693" s="11"/>
      <c r="CB693" s="11"/>
      <c r="CC693" s="11"/>
      <c r="CD693" s="11"/>
      <c r="CE693" s="11"/>
      <c r="CF693" s="58"/>
    </row>
    <row r="694" spans="1:109" s="306" customFormat="1" ht="14.25">
      <c r="A694" s="162" t="str">
        <f t="shared" si="37"/>
        <v>GG039-Zeek-04</v>
      </c>
      <c r="B694" s="168" t="s">
        <v>694</v>
      </c>
      <c r="C694" s="70" t="s">
        <v>2085</v>
      </c>
      <c r="D694" s="162" t="s">
        <v>695</v>
      </c>
      <c r="E694" s="303" t="s">
        <v>1989</v>
      </c>
      <c r="F694" s="303"/>
      <c r="G694" s="304">
        <v>5686</v>
      </c>
      <c r="H694" s="303" t="s">
        <v>133</v>
      </c>
      <c r="I694" s="305" t="s">
        <v>1100</v>
      </c>
      <c r="K694" s="174">
        <v>350903</v>
      </c>
      <c r="L694" s="307">
        <v>350903</v>
      </c>
      <c r="M694" s="215">
        <f>(12*(QUOTIENT(L694,10000)-31))+MOD(QUOTIENT(L694,100),100)+MOD(L694,100)-1</f>
        <v>59</v>
      </c>
      <c r="N694" s="11">
        <f>3100+(100*QUOTIENT(M694-1,12))+MOD(M694-1,12)+1</f>
        <v>3511</v>
      </c>
      <c r="X694" s="58"/>
      <c r="AJ694" s="58"/>
      <c r="AV694" s="58"/>
      <c r="BH694" s="58"/>
      <c r="BQ694" s="266"/>
      <c r="BR694" s="266"/>
      <c r="BS694" s="266"/>
      <c r="BT694" s="58"/>
      <c r="CF694" s="58"/>
      <c r="CS694" s="132"/>
      <c r="DE694" s="132"/>
    </row>
    <row r="695" spans="1:71" ht="15">
      <c r="A695" s="175" t="str">
        <f t="shared" si="37"/>
        <v>GG094-Grant-04</v>
      </c>
      <c r="B695" s="175" t="s">
        <v>1608</v>
      </c>
      <c r="C695" s="175" t="s">
        <v>2085</v>
      </c>
      <c r="D695" s="175" t="s">
        <v>1609</v>
      </c>
      <c r="E695" s="177" t="s">
        <v>1610</v>
      </c>
      <c r="F695" s="175"/>
      <c r="G695" s="175">
        <v>2980</v>
      </c>
      <c r="H695" s="175" t="s">
        <v>1599</v>
      </c>
      <c r="I695" s="175" t="s">
        <v>1100</v>
      </c>
      <c r="J695" s="176"/>
      <c r="K695" s="223">
        <v>350903</v>
      </c>
      <c r="L695" s="223">
        <v>350903</v>
      </c>
      <c r="M695" s="210">
        <f>(12*(QUOTIENT(L695,10000)-31))+MOD(QUOTIENT(L695,100),100)+MOD(L695,100)-1</f>
        <v>59</v>
      </c>
      <c r="N695" s="1">
        <f>3100+(100*QUOTIENT(M695-1,12))+MOD(M695-1,12)+1</f>
        <v>3511</v>
      </c>
      <c r="O695" s="177" t="s">
        <v>1611</v>
      </c>
      <c r="BQ695" s="43"/>
      <c r="BR695" s="43"/>
      <c r="BS695" s="43"/>
    </row>
    <row r="696" spans="1:71" ht="15">
      <c r="A696" s="175" t="str">
        <f t="shared" si="37"/>
        <v>GG097-Cooper-04</v>
      </c>
      <c r="B696" s="175" t="s">
        <v>893</v>
      </c>
      <c r="C696" s="175" t="s">
        <v>2085</v>
      </c>
      <c r="D696" s="175" t="s">
        <v>1455</v>
      </c>
      <c r="E696" s="177" t="s">
        <v>1634</v>
      </c>
      <c r="F696" s="175"/>
      <c r="G696" s="175">
        <v>3973</v>
      </c>
      <c r="H696" s="175" t="s">
        <v>1627</v>
      </c>
      <c r="I696" s="175" t="s">
        <v>1100</v>
      </c>
      <c r="J696" s="176"/>
      <c r="K696" s="223">
        <v>350903</v>
      </c>
      <c r="L696" s="223">
        <v>350903</v>
      </c>
      <c r="M696" s="210">
        <f>(12*(QUOTIENT(L696,10000)-31))+MOD(QUOTIENT(L696,100),100)+MOD(L696,100)-1</f>
        <v>59</v>
      </c>
      <c r="N696" s="1">
        <f>3100+(100*QUOTIENT(M696-1,12))+MOD(M696-1,12)+1</f>
        <v>3511</v>
      </c>
      <c r="O696" s="177" t="s">
        <v>1635</v>
      </c>
      <c r="BQ696" s="43"/>
      <c r="BR696" s="43"/>
      <c r="BS696" s="43"/>
    </row>
    <row r="697" spans="1:109" s="11" customFormat="1" ht="15">
      <c r="A697" s="274" t="str">
        <f t="shared" si="37"/>
        <v>GG092-Huston-05</v>
      </c>
      <c r="B697" s="274" t="s">
        <v>684</v>
      </c>
      <c r="C697" s="274" t="s">
        <v>2085</v>
      </c>
      <c r="D697" s="274" t="s">
        <v>1573</v>
      </c>
      <c r="E697" s="275" t="s">
        <v>1591</v>
      </c>
      <c r="F697" s="274"/>
      <c r="G697" s="274">
        <v>10973</v>
      </c>
      <c r="H697" s="274" t="s">
        <v>1584</v>
      </c>
      <c r="I697" s="274" t="s">
        <v>1101</v>
      </c>
      <c r="J697" s="276"/>
      <c r="K697" s="277">
        <v>350903</v>
      </c>
      <c r="L697" s="284">
        <v>360101</v>
      </c>
      <c r="M697" s="215"/>
      <c r="O697" s="276"/>
      <c r="X697" s="51"/>
      <c r="AJ697" s="58"/>
      <c r="AV697" s="58"/>
      <c r="BH697" s="58"/>
      <c r="BQ697" s="35"/>
      <c r="BR697" s="35"/>
      <c r="BS697" s="35"/>
      <c r="BT697" s="56"/>
      <c r="BU697" s="23"/>
      <c r="CF697" s="58"/>
      <c r="CS697" s="132"/>
      <c r="DE697" s="132"/>
    </row>
    <row r="698" spans="1:109" ht="14.25">
      <c r="A698" s="154" t="str">
        <f t="shared" si="37"/>
        <v>BRF03-Hunt-12</v>
      </c>
      <c r="B698" s="148" t="s">
        <v>564</v>
      </c>
      <c r="C698" s="19" t="s">
        <v>2183</v>
      </c>
      <c r="D698" s="148" t="s">
        <v>565</v>
      </c>
      <c r="E698" s="149" t="s">
        <v>566</v>
      </c>
      <c r="F698" s="149"/>
      <c r="G698" s="150">
        <v>6500</v>
      </c>
      <c r="H698" s="149" t="s">
        <v>2152</v>
      </c>
      <c r="I698" s="151" t="s">
        <v>1108</v>
      </c>
      <c r="K698">
        <v>350904</v>
      </c>
      <c r="L698" s="212">
        <v>350904</v>
      </c>
      <c r="M698" s="210">
        <f>(12*(QUOTIENT(L698,10000)-31))+MOD(QUOTIENT(L698,100),100)+MOD(L698,100)-1</f>
        <v>60</v>
      </c>
      <c r="N698" s="1">
        <f>3100+(100*QUOTIENT(M698-1,12))+MOD(M698-1,12)+1</f>
        <v>3512</v>
      </c>
      <c r="O698" s="1"/>
      <c r="X698" s="52"/>
      <c r="AJ698" s="52"/>
      <c r="AV698" s="52"/>
      <c r="BH698" s="52"/>
      <c r="BQ698" s="266"/>
      <c r="BR698" s="266"/>
      <c r="BS698" s="266"/>
      <c r="BT698" s="74"/>
      <c r="CF698" s="52"/>
      <c r="CS698" s="122"/>
      <c r="DE698" s="122"/>
    </row>
    <row r="699" spans="1:72" ht="15">
      <c r="A699" s="175" t="str">
        <f t="shared" si="37"/>
        <v>GG091-DeMarce-01</v>
      </c>
      <c r="B699" s="175" t="s">
        <v>718</v>
      </c>
      <c r="C699" s="175" t="s">
        <v>2085</v>
      </c>
      <c r="D699" s="175" t="s">
        <v>719</v>
      </c>
      <c r="E699" s="177" t="s">
        <v>1576</v>
      </c>
      <c r="F699" s="175"/>
      <c r="G699" s="175">
        <v>4391</v>
      </c>
      <c r="H699" s="175" t="s">
        <v>1577</v>
      </c>
      <c r="I699" s="175" t="s">
        <v>1097</v>
      </c>
      <c r="J699" s="176"/>
      <c r="K699" s="223">
        <v>350904</v>
      </c>
      <c r="L699" s="223">
        <v>360701</v>
      </c>
      <c r="M699" s="210">
        <f>(12*(QUOTIENT(L699,10000)-31))+MOD(QUOTIENT(L699,100),100)+MOD(L699,100)-1</f>
        <v>67</v>
      </c>
      <c r="N699" s="1">
        <f>3100+(100*QUOTIENT(M699-1,12))+MOD(M699-1,12)+1</f>
        <v>3607</v>
      </c>
      <c r="O699" s="177"/>
      <c r="BQ699" s="76" t="s">
        <v>910</v>
      </c>
      <c r="BR699" s="43"/>
      <c r="BS699" s="43"/>
      <c r="BT699" s="74"/>
    </row>
    <row r="700" spans="1:109" ht="14.25">
      <c r="A700" s="162" t="str">
        <f t="shared" si="37"/>
        <v>GG046-Toro-05</v>
      </c>
      <c r="B700" s="168" t="s">
        <v>849</v>
      </c>
      <c r="C700" s="146" t="s">
        <v>2085</v>
      </c>
      <c r="D700" s="168" t="s">
        <v>474</v>
      </c>
      <c r="E700" s="163" t="s">
        <v>2063</v>
      </c>
      <c r="F700" s="163"/>
      <c r="G700" s="150">
        <v>3891</v>
      </c>
      <c r="H700" s="171" t="s">
        <v>140</v>
      </c>
      <c r="I700" s="169" t="s">
        <v>1101</v>
      </c>
      <c r="J700" s="153" t="s">
        <v>28</v>
      </c>
      <c r="K700" s="153">
        <v>351001</v>
      </c>
      <c r="L700" s="212">
        <v>351001</v>
      </c>
      <c r="M700" s="210">
        <f>(12*(QUOTIENT(L700,10000)-31))+MOD(QUOTIENT(L700,100),100)+MOD(L700,100)-1</f>
        <v>58</v>
      </c>
      <c r="N700" s="1">
        <f>3100+(100*QUOTIENT(M700-1,12))+MOD(M700-1,12)+1</f>
        <v>3510</v>
      </c>
      <c r="X700" s="52"/>
      <c r="AJ700" s="52"/>
      <c r="AV700" s="52"/>
      <c r="BH700" s="52"/>
      <c r="BR700" s="43"/>
      <c r="BT700" s="52"/>
      <c r="CF700" s="52"/>
      <c r="CS700" s="122"/>
      <c r="DE700" s="122"/>
    </row>
    <row r="701" spans="1:70" ht="15">
      <c r="A701" s="175" t="str">
        <f t="shared" si="37"/>
        <v>GG058-Prem-05</v>
      </c>
      <c r="B701" s="175" t="s">
        <v>2000</v>
      </c>
      <c r="C701" s="175" t="s">
        <v>2085</v>
      </c>
      <c r="D701" s="175" t="s">
        <v>2001</v>
      </c>
      <c r="E701" s="177" t="s">
        <v>1265</v>
      </c>
      <c r="F701" s="175"/>
      <c r="G701" s="175">
        <v>7606</v>
      </c>
      <c r="H701" s="175" t="s">
        <v>1257</v>
      </c>
      <c r="I701" s="179" t="s">
        <v>1101</v>
      </c>
      <c r="J701" s="176"/>
      <c r="K701" s="224">
        <v>351001</v>
      </c>
      <c r="L701" s="224">
        <v>351001</v>
      </c>
      <c r="M701" s="210">
        <f>(12*(QUOTIENT(L701,10000)-31))+MOD(QUOTIENT(L701,100),100)+MOD(L701,100)-1</f>
        <v>58</v>
      </c>
      <c r="N701" s="1">
        <f>3100+(100*QUOTIENT(M701-1,12))+MOD(M701-1,12)+1</f>
        <v>3510</v>
      </c>
      <c r="O701" s="179"/>
      <c r="BR701" s="43"/>
    </row>
    <row r="702" spans="1:70" ht="15">
      <c r="A702" s="175" t="str">
        <f t="shared" si="37"/>
        <v>GG063-Prem-08</v>
      </c>
      <c r="B702" s="175" t="s">
        <v>2000</v>
      </c>
      <c r="C702" s="175" t="s">
        <v>2085</v>
      </c>
      <c r="D702" s="175" t="s">
        <v>2001</v>
      </c>
      <c r="E702" s="177" t="s">
        <v>1336</v>
      </c>
      <c r="F702" s="175"/>
      <c r="G702" s="175">
        <v>5660</v>
      </c>
      <c r="H702" s="175" t="s">
        <v>1326</v>
      </c>
      <c r="I702" s="175" t="s">
        <v>1104</v>
      </c>
      <c r="J702" s="176"/>
      <c r="K702" s="224">
        <v>351001</v>
      </c>
      <c r="L702" s="224">
        <v>351001</v>
      </c>
      <c r="M702" s="210">
        <f>(12*(QUOTIENT(L702,10000)-31))+MOD(QUOTIENT(L702,100),100)+MOD(L702,100)-1</f>
        <v>58</v>
      </c>
      <c r="N702" s="1">
        <f>3100+(100*QUOTIENT(M702-1,12))+MOD(M702-1,12)+1</f>
        <v>3510</v>
      </c>
      <c r="O702" s="176"/>
      <c r="BR702" s="43"/>
    </row>
    <row r="703" spans="1:70" ht="15">
      <c r="A703" s="175" t="str">
        <f t="shared" si="37"/>
        <v>GG064-Prem-04</v>
      </c>
      <c r="B703" s="175" t="s">
        <v>2000</v>
      </c>
      <c r="C703" s="175" t="s">
        <v>2085</v>
      </c>
      <c r="D703" s="175" t="s">
        <v>2001</v>
      </c>
      <c r="E703" s="177" t="s">
        <v>1345</v>
      </c>
      <c r="F703" s="175"/>
      <c r="G703" s="175">
        <v>10000</v>
      </c>
      <c r="H703" s="175" t="s">
        <v>1340</v>
      </c>
      <c r="I703" s="175" t="s">
        <v>1100</v>
      </c>
      <c r="J703" s="176"/>
      <c r="K703" s="224">
        <v>351001</v>
      </c>
      <c r="L703" s="224">
        <v>351001</v>
      </c>
      <c r="M703" s="210">
        <f>(12*(QUOTIENT(L703,10000)-31))+MOD(QUOTIENT(L703,100),100)+MOD(L703,100)-1</f>
        <v>58</v>
      </c>
      <c r="N703" s="1">
        <f>3100+(100*QUOTIENT(M703-1,12))+MOD(M703-1,12)+1</f>
        <v>3510</v>
      </c>
      <c r="O703" s="176"/>
      <c r="BR703" s="43"/>
    </row>
    <row r="704" spans="1:109" ht="14.25">
      <c r="A704" s="162" t="str">
        <f t="shared" si="37"/>
        <v>GG039-Offord-03</v>
      </c>
      <c r="B704" s="162" t="s">
        <v>709</v>
      </c>
      <c r="C704" s="146" t="s">
        <v>2085</v>
      </c>
      <c r="D704" s="162" t="s">
        <v>710</v>
      </c>
      <c r="E704" s="163" t="s">
        <v>1988</v>
      </c>
      <c r="F704" s="163"/>
      <c r="G704" s="150">
        <v>4553</v>
      </c>
      <c r="H704" s="163" t="s">
        <v>133</v>
      </c>
      <c r="I704" s="169" t="s">
        <v>1099</v>
      </c>
      <c r="K704" s="153">
        <v>351001</v>
      </c>
      <c r="L704" s="212">
        <v>351002</v>
      </c>
      <c r="M704" s="210">
        <f>(12*(QUOTIENT(L704,10000)-31))+MOD(QUOTIENT(L704,100),100)+MOD(L704,100)-1</f>
        <v>59</v>
      </c>
      <c r="N704" s="1">
        <f>3100+(100*QUOTIENT(M704-1,12))+MOD(M704-1,12)+1</f>
        <v>3511</v>
      </c>
      <c r="X704" s="52"/>
      <c r="AJ704" s="52"/>
      <c r="AV704" s="52"/>
      <c r="BH704" s="52"/>
      <c r="BR704" s="43"/>
      <c r="BS704" s="265"/>
      <c r="CF704" s="52"/>
      <c r="CS704" s="122"/>
      <c r="DE704" s="122"/>
    </row>
    <row r="705" spans="1:109" ht="14.25">
      <c r="A705" s="148" t="str">
        <f t="shared" si="37"/>
        <v>GG035-Vance-09</v>
      </c>
      <c r="B705" s="148" t="s">
        <v>2088</v>
      </c>
      <c r="C705" s="139" t="s">
        <v>2085</v>
      </c>
      <c r="D705" s="148" t="s">
        <v>2089</v>
      </c>
      <c r="E705" s="149" t="s">
        <v>525</v>
      </c>
      <c r="F705" s="149"/>
      <c r="G705" s="150">
        <v>14143</v>
      </c>
      <c r="H705" s="149" t="s">
        <v>129</v>
      </c>
      <c r="I705" s="151" t="s">
        <v>1105</v>
      </c>
      <c r="J705" s="342" t="s">
        <v>1540</v>
      </c>
      <c r="K705">
        <v>351001</v>
      </c>
      <c r="L705" s="212">
        <v>351101</v>
      </c>
      <c r="M705" s="210">
        <f>(12*(QUOTIENT(L705,10000)-31))+MOD(QUOTIENT(L705,100),100)+MOD(L705,100)-1</f>
        <v>59</v>
      </c>
      <c r="N705" s="1">
        <f>3100+(100*QUOTIENT(M705-1,12))+MOD(M705-1,12)+1</f>
        <v>3511</v>
      </c>
      <c r="X705" s="52"/>
      <c r="AJ705" s="52"/>
      <c r="AV705" s="52"/>
      <c r="BH705" s="52"/>
      <c r="BR705" s="22"/>
      <c r="BS705" s="23"/>
      <c r="CF705" s="52"/>
      <c r="CS705" s="122"/>
      <c r="DE705" s="122"/>
    </row>
    <row r="706" spans="1:109" ht="14.25">
      <c r="A706" s="162" t="str">
        <f t="shared" si="37"/>
        <v>GG043-Dingwall-03</v>
      </c>
      <c r="B706" s="168" t="s">
        <v>73</v>
      </c>
      <c r="C706" s="146" t="s">
        <v>2085</v>
      </c>
      <c r="D706" s="168" t="s">
        <v>74</v>
      </c>
      <c r="E706" s="163" t="s">
        <v>2027</v>
      </c>
      <c r="F706" s="163"/>
      <c r="G706" s="150">
        <v>8370</v>
      </c>
      <c r="H706" s="163" t="s">
        <v>137</v>
      </c>
      <c r="I706" s="169" t="s">
        <v>1099</v>
      </c>
      <c r="K706" s="153">
        <v>351001</v>
      </c>
      <c r="L706" s="222" t="s">
        <v>2032</v>
      </c>
      <c r="M706" s="210">
        <f>(12*(QUOTIENT(L706,10000)-31))+MOD(QUOTIENT(L706,100),100)+MOD(L706,100)-1</f>
        <v>59</v>
      </c>
      <c r="N706" s="1">
        <f>3100+(100*QUOTIENT(M706-1,12))+MOD(M706-1,12)+1</f>
        <v>3511</v>
      </c>
      <c r="X706" s="52"/>
      <c r="AJ706" s="52"/>
      <c r="AV706" s="52"/>
      <c r="BH706" s="52"/>
      <c r="BR706" s="22"/>
      <c r="BS706" s="23"/>
      <c r="CF706" s="52"/>
      <c r="CS706" s="122"/>
      <c r="DE706" s="122"/>
    </row>
    <row r="707" spans="1:84" ht="14.25">
      <c r="A707" s="1" t="str">
        <f t="shared" si="37"/>
        <v>GG027-Evans-08</v>
      </c>
      <c r="B707" s="70" t="s">
        <v>1041</v>
      </c>
      <c r="C707" s="70" t="s">
        <v>2085</v>
      </c>
      <c r="D707" s="70" t="s">
        <v>428</v>
      </c>
      <c r="E707" s="20" t="s">
        <v>429</v>
      </c>
      <c r="F707" s="20"/>
      <c r="G707" s="103">
        <v>9572</v>
      </c>
      <c r="H707" s="20" t="s">
        <v>121</v>
      </c>
      <c r="I707" s="40" t="s">
        <v>1104</v>
      </c>
      <c r="J707" s="173" t="s">
        <v>24</v>
      </c>
      <c r="K707" s="127">
        <v>351001</v>
      </c>
      <c r="L707" s="210">
        <v>351201</v>
      </c>
      <c r="M707" s="210">
        <f>(12*(QUOTIENT(L707,10000)-31))+MOD(QUOTIENT(L707,100),100)+MOD(L707,100)-1</f>
        <v>60</v>
      </c>
      <c r="N707" s="1">
        <f>3100+(100*QUOTIENT(M707-1,12))+MOD(M707-1,12)+1</f>
        <v>3512</v>
      </c>
      <c r="U707" s="11"/>
      <c r="V707" s="11"/>
      <c r="W707" s="11"/>
      <c r="X707" s="51"/>
      <c r="Y707" s="11"/>
      <c r="Z707" s="11"/>
      <c r="AA707" s="11"/>
      <c r="BC707" s="11"/>
      <c r="BD707" s="11"/>
      <c r="BQ707" s="70"/>
      <c r="BR707" s="22"/>
      <c r="BS707" s="24"/>
      <c r="BT707" s="91"/>
      <c r="BU707" s="11"/>
      <c r="BV707" s="11"/>
      <c r="BW707" s="11"/>
      <c r="BX707" s="11"/>
      <c r="BY707" s="11"/>
      <c r="BZ707" s="11"/>
      <c r="CA707" s="11"/>
      <c r="CB707" s="11"/>
      <c r="CC707" s="11"/>
      <c r="CD707" s="11"/>
      <c r="CE707" s="11"/>
      <c r="CF707" s="58"/>
    </row>
    <row r="708" spans="1:75" ht="15">
      <c r="A708" s="175" t="str">
        <f t="shared" si="37"/>
        <v>GG057-Lorrance-01</v>
      </c>
      <c r="B708" s="175" t="s">
        <v>1241</v>
      </c>
      <c r="C708" s="175" t="s">
        <v>2085</v>
      </c>
      <c r="D708" s="175" t="s">
        <v>1242</v>
      </c>
      <c r="E708" s="177" t="s">
        <v>1243</v>
      </c>
      <c r="F708" s="175"/>
      <c r="G708" s="175">
        <v>16571</v>
      </c>
      <c r="H708" s="175" t="s">
        <v>1244</v>
      </c>
      <c r="I708" s="179" t="s">
        <v>1097</v>
      </c>
      <c r="J708" s="176"/>
      <c r="K708" s="223">
        <v>351001</v>
      </c>
      <c r="L708" s="223">
        <v>360301</v>
      </c>
      <c r="M708" s="210">
        <f>(12*(QUOTIENT(L708,10000)-31))+MOD(QUOTIENT(L708,100),100)+MOD(L708,100)-1</f>
        <v>63</v>
      </c>
      <c r="N708" s="1">
        <f>3100+(100*QUOTIENT(M708-1,12))+MOD(M708-1,12)+1</f>
        <v>3603</v>
      </c>
      <c r="O708" s="176"/>
      <c r="BR708" s="22"/>
      <c r="BS708" s="24"/>
      <c r="BT708" s="56"/>
      <c r="BU708" s="24"/>
      <c r="BV708" s="24"/>
      <c r="BW708" s="23"/>
    </row>
    <row r="709" spans="1:80" ht="14.25">
      <c r="A709" s="191" t="str">
        <f>H709</f>
        <v>B36-ATLANTIC</v>
      </c>
      <c r="B709" s="177" t="s">
        <v>679</v>
      </c>
      <c r="C709" s="177" t="s">
        <v>2187</v>
      </c>
      <c r="D709" s="177" t="s">
        <v>1698</v>
      </c>
      <c r="E709" s="177" t="s">
        <v>1709</v>
      </c>
      <c r="F709" s="177" t="s">
        <v>2175</v>
      </c>
      <c r="G709" s="176"/>
      <c r="H709" s="177" t="s">
        <v>1708</v>
      </c>
      <c r="I709" s="177" t="str">
        <f>TEXT(0,"00")</f>
        <v>00</v>
      </c>
      <c r="J709" s="176"/>
      <c r="K709" s="198">
        <v>351001</v>
      </c>
      <c r="L709" s="231">
        <v>360801</v>
      </c>
      <c r="M709" s="210">
        <f>(12*(QUOTIENT(L709,10000)-31))+MOD(QUOTIENT(L709,100),100)+MOD(L709,100)-1</f>
        <v>68</v>
      </c>
      <c r="N709" s="1">
        <f>3100+(100*QUOTIENT(M709-1,12))+MOD(M709-1,12)+1</f>
        <v>3608</v>
      </c>
      <c r="O709" s="177" t="s">
        <v>1710</v>
      </c>
      <c r="BR709" s="22"/>
      <c r="BS709" s="24"/>
      <c r="BT709" s="56"/>
      <c r="BU709" s="24"/>
      <c r="BV709" s="24"/>
      <c r="BW709" s="24"/>
      <c r="BX709" s="24"/>
      <c r="BY709" s="24"/>
      <c r="BZ709" s="24"/>
      <c r="CA709" s="24"/>
      <c r="CB709" s="23"/>
    </row>
    <row r="710" spans="1:82" ht="15">
      <c r="A710" s="175" t="str">
        <f>H710&amp;"-"&amp;B710&amp;"-"&amp;I710</f>
        <v>RofP003-Evans-00</v>
      </c>
      <c r="B710" s="177" t="s">
        <v>1041</v>
      </c>
      <c r="C710" s="177" t="s">
        <v>2185</v>
      </c>
      <c r="D710" s="177" t="s">
        <v>1301</v>
      </c>
      <c r="E710" s="177" t="s">
        <v>1734</v>
      </c>
      <c r="F710" s="177" t="s">
        <v>24</v>
      </c>
      <c r="G710" s="176"/>
      <c r="H710" s="177" t="s">
        <v>1735</v>
      </c>
      <c r="I710" s="177" t="str">
        <f>TEXT(0,"00")</f>
        <v>00</v>
      </c>
      <c r="J710" s="176"/>
      <c r="K710" s="223">
        <v>351001</v>
      </c>
      <c r="L710" s="223">
        <v>361001</v>
      </c>
      <c r="M710" s="210">
        <f>(12*(QUOTIENT(L710,10000)-31))+MOD(QUOTIENT(L710,100),100)+MOD(L710,100)-1</f>
        <v>70</v>
      </c>
      <c r="N710" s="1">
        <f>3100+(100*QUOTIENT(M710-1,12))+MOD(M710-1,12)+1</f>
        <v>3610</v>
      </c>
      <c r="BR710" s="22"/>
      <c r="BS710" s="24"/>
      <c r="BT710" s="56"/>
      <c r="BU710" s="24"/>
      <c r="BV710" s="24"/>
      <c r="BW710" s="24"/>
      <c r="BX710" s="24"/>
      <c r="BY710" s="24"/>
      <c r="BZ710" s="24"/>
      <c r="CA710" s="24"/>
      <c r="CB710" s="24"/>
      <c r="CC710" s="24"/>
      <c r="CD710" s="23"/>
    </row>
    <row r="711" spans="1:85" ht="15">
      <c r="A711" s="175" t="str">
        <f aca="true" t="shared" si="38" ref="A711:A725">TRIM(H711)&amp;"-"&amp;B711&amp;"-"&amp;I711</f>
        <v>GG080-Offord-01</v>
      </c>
      <c r="B711" s="175" t="s">
        <v>709</v>
      </c>
      <c r="C711" s="175" t="s">
        <v>2085</v>
      </c>
      <c r="D711" s="175" t="s">
        <v>710</v>
      </c>
      <c r="E711" s="177" t="s">
        <v>1482</v>
      </c>
      <c r="F711" s="175"/>
      <c r="G711" s="175">
        <v>6849</v>
      </c>
      <c r="H711" s="175" t="s">
        <v>1483</v>
      </c>
      <c r="I711" s="175" t="s">
        <v>1097</v>
      </c>
      <c r="J711" s="176"/>
      <c r="K711" s="223">
        <v>351001</v>
      </c>
      <c r="L711" s="223">
        <v>370101</v>
      </c>
      <c r="M711" s="210">
        <f>(12*(QUOTIENT(L711,10000)-31))+MOD(QUOTIENT(L711,100),100)+MOD(L711,100)-1</f>
        <v>73</v>
      </c>
      <c r="N711" s="1">
        <f>3100+(100*QUOTIENT(M711-1,12))+MOD(M711-1,12)+1</f>
        <v>3701</v>
      </c>
      <c r="O711" s="176"/>
      <c r="BR711" s="22"/>
      <c r="BS711" s="24"/>
      <c r="BT711" s="56"/>
      <c r="BU711" s="24"/>
      <c r="BV711" s="24"/>
      <c r="BW711" s="24"/>
      <c r="BX711" s="24"/>
      <c r="BY711" s="24"/>
      <c r="BZ711" s="24"/>
      <c r="CA711" s="24"/>
      <c r="CB711" s="24"/>
      <c r="CC711" s="24"/>
      <c r="CD711" s="24"/>
      <c r="CE711" s="24"/>
      <c r="CF711" s="56"/>
      <c r="CG711" s="23"/>
    </row>
    <row r="712" spans="1:71" ht="15">
      <c r="A712" s="175" t="str">
        <f t="shared" si="38"/>
        <v>GG067-Howard-02</v>
      </c>
      <c r="B712" s="175" t="s">
        <v>898</v>
      </c>
      <c r="C712" s="175" t="s">
        <v>2085</v>
      </c>
      <c r="D712" s="175" t="s">
        <v>899</v>
      </c>
      <c r="E712" s="177" t="s">
        <v>1376</v>
      </c>
      <c r="F712" s="177"/>
      <c r="G712" s="175">
        <v>3680</v>
      </c>
      <c r="H712" s="175" t="s">
        <v>1375</v>
      </c>
      <c r="I712" s="175" t="s">
        <v>1098</v>
      </c>
      <c r="J712" s="176"/>
      <c r="K712" s="224">
        <v>351002</v>
      </c>
      <c r="L712" s="224">
        <v>351002</v>
      </c>
      <c r="M712" s="210">
        <f>(12*(QUOTIENT(L712,10000)-31))+MOD(QUOTIENT(L712,100),100)+MOD(L712,100)-1</f>
        <v>59</v>
      </c>
      <c r="N712" s="1">
        <f>3100+(100*QUOTIENT(M712-1,12))+MOD(M712-1,12)+1</f>
        <v>3511</v>
      </c>
      <c r="O712" s="178" t="s">
        <v>1377</v>
      </c>
      <c r="BR712" s="76" t="s">
        <v>1884</v>
      </c>
      <c r="BS712" s="43"/>
    </row>
    <row r="713" spans="1:96" ht="14.25">
      <c r="A713" s="1" t="str">
        <f t="shared" si="38"/>
        <v>GG015-Howard-05</v>
      </c>
      <c r="B713" s="19" t="s">
        <v>898</v>
      </c>
      <c r="C713" s="19" t="s">
        <v>2085</v>
      </c>
      <c r="D713" s="19" t="s">
        <v>899</v>
      </c>
      <c r="E713" s="20" t="s">
        <v>78</v>
      </c>
      <c r="F713" s="20"/>
      <c r="G713" s="103">
        <v>4476</v>
      </c>
      <c r="H713" s="20" t="s">
        <v>109</v>
      </c>
      <c r="I713" s="40" t="s">
        <v>1101</v>
      </c>
      <c r="K713" s="127">
        <v>351101</v>
      </c>
      <c r="L713" s="210">
        <v>351101</v>
      </c>
      <c r="M713" s="210">
        <f>(12*(QUOTIENT(L713,10000)-31))+MOD(QUOTIENT(L713,100),100)+MOD(L713,100)-1</f>
        <v>59</v>
      </c>
      <c r="N713" s="1">
        <f>INT(L713/100)+(100*INT((MOD(L713,100)-1)/12))+MOD(MOD(L713,100)-1,12)</f>
        <v>3511</v>
      </c>
      <c r="U713" s="11"/>
      <c r="V713" s="11"/>
      <c r="W713" s="11"/>
      <c r="X713" s="51"/>
      <c r="Y713" s="11"/>
      <c r="Z713" s="11"/>
      <c r="AA713" s="11"/>
      <c r="BC713" s="11"/>
      <c r="BD713" s="11"/>
      <c r="BQ713" s="70"/>
      <c r="BR713" s="11"/>
      <c r="BS713" s="43"/>
      <c r="CR713" s="52"/>
    </row>
    <row r="714" spans="1:109" ht="14.25">
      <c r="A714" s="148" t="str">
        <f t="shared" si="38"/>
        <v>GG036-Vance-06</v>
      </c>
      <c r="B714" s="148" t="s">
        <v>2088</v>
      </c>
      <c r="C714" s="139" t="s">
        <v>2085</v>
      </c>
      <c r="D714" s="148" t="s">
        <v>2089</v>
      </c>
      <c r="E714" s="149" t="s">
        <v>531</v>
      </c>
      <c r="F714" s="149"/>
      <c r="G714" s="150">
        <v>11995</v>
      </c>
      <c r="H714" s="149" t="s">
        <v>130</v>
      </c>
      <c r="I714" s="151" t="s">
        <v>1102</v>
      </c>
      <c r="J714" s="342" t="s">
        <v>1540</v>
      </c>
      <c r="K714">
        <v>351101</v>
      </c>
      <c r="L714" s="212">
        <v>351101</v>
      </c>
      <c r="M714" s="210">
        <f>(12*(QUOTIENT(L714,10000)-31))+MOD(QUOTIENT(L714,100),100)+MOD(L714,100)-1</f>
        <v>59</v>
      </c>
      <c r="N714" s="1">
        <f>3100+(100*QUOTIENT(M714-1,12))+MOD(M714-1,12)+1</f>
        <v>3511</v>
      </c>
      <c r="X714" s="52"/>
      <c r="AJ714" s="52"/>
      <c r="AV714" s="52"/>
      <c r="BH714" s="52"/>
      <c r="BS714" s="43"/>
      <c r="CF714" s="52"/>
      <c r="CS714" s="122"/>
      <c r="DE714" s="122"/>
    </row>
    <row r="715" spans="1:109" ht="14.25">
      <c r="A715" s="148" t="str">
        <f t="shared" si="38"/>
        <v>GG037-Vance-07</v>
      </c>
      <c r="B715" s="148" t="s">
        <v>2088</v>
      </c>
      <c r="C715" s="139" t="s">
        <v>2085</v>
      </c>
      <c r="D715" s="148" t="s">
        <v>2089</v>
      </c>
      <c r="E715" s="149" t="s">
        <v>540</v>
      </c>
      <c r="F715" s="149"/>
      <c r="G715" s="150">
        <v>13986</v>
      </c>
      <c r="H715" s="149" t="s">
        <v>131</v>
      </c>
      <c r="I715" s="151" t="s">
        <v>1103</v>
      </c>
      <c r="J715" s="342" t="s">
        <v>1540</v>
      </c>
      <c r="K715">
        <v>351101</v>
      </c>
      <c r="L715" s="212">
        <v>351101</v>
      </c>
      <c r="M715" s="210">
        <f>(12*(QUOTIENT(L715,10000)-31))+MOD(QUOTIENT(L715,100),100)+MOD(L715,100)-1</f>
        <v>59</v>
      </c>
      <c r="N715" s="1">
        <f>3100+(100*QUOTIENT(M715-1,12))+MOD(M715-1,12)+1</f>
        <v>3511</v>
      </c>
      <c r="X715" s="52"/>
      <c r="AJ715" s="52"/>
      <c r="AV715" s="1"/>
      <c r="BH715" s="52"/>
      <c r="BS715" s="43"/>
      <c r="CF715" s="52"/>
      <c r="CS715" s="122"/>
      <c r="DE715" s="122"/>
    </row>
    <row r="716" spans="1:109" ht="14.25">
      <c r="A716" s="148" t="str">
        <f t="shared" si="38"/>
        <v>GG038-Vance-09</v>
      </c>
      <c r="B716" s="162" t="s">
        <v>2088</v>
      </c>
      <c r="C716" s="70" t="s">
        <v>2085</v>
      </c>
      <c r="D716" s="162" t="s">
        <v>2089</v>
      </c>
      <c r="E716" s="163" t="s">
        <v>580</v>
      </c>
      <c r="F716" s="163"/>
      <c r="G716" s="150">
        <v>12576</v>
      </c>
      <c r="H716" s="163" t="s">
        <v>132</v>
      </c>
      <c r="I716" s="151" t="s">
        <v>1105</v>
      </c>
      <c r="J716" s="342" t="s">
        <v>1540</v>
      </c>
      <c r="K716">
        <v>351101</v>
      </c>
      <c r="L716" s="212">
        <v>351101</v>
      </c>
      <c r="M716" s="210">
        <f>(12*(QUOTIENT(L716,10000)-31))+MOD(QUOTIENT(L716,100),100)+MOD(L716,100)-1</f>
        <v>59</v>
      </c>
      <c r="N716" s="1">
        <f>3100+(100*QUOTIENT(M716-1,12))+MOD(M716-1,12)+1</f>
        <v>3511</v>
      </c>
      <c r="X716" s="52"/>
      <c r="AJ716" s="52"/>
      <c r="AV716" s="52"/>
      <c r="BH716" s="52"/>
      <c r="BS716" s="43"/>
      <c r="CF716" s="52"/>
      <c r="CS716" s="122"/>
      <c r="DE716" s="122"/>
    </row>
    <row r="717" spans="1:109" ht="14.25">
      <c r="A717" s="162" t="str">
        <f t="shared" si="38"/>
        <v>GG039-Vance-08</v>
      </c>
      <c r="B717" s="168" t="s">
        <v>2088</v>
      </c>
      <c r="C717" s="70" t="s">
        <v>2085</v>
      </c>
      <c r="D717" s="162" t="s">
        <v>2089</v>
      </c>
      <c r="E717" s="163" t="s">
        <v>1993</v>
      </c>
      <c r="F717" s="163"/>
      <c r="G717" s="150">
        <v>11323</v>
      </c>
      <c r="H717" s="163" t="s">
        <v>133</v>
      </c>
      <c r="I717" s="169" t="s">
        <v>1104</v>
      </c>
      <c r="J717" s="342" t="s">
        <v>1540</v>
      </c>
      <c r="K717">
        <v>351101</v>
      </c>
      <c r="L717" s="212">
        <v>351101</v>
      </c>
      <c r="M717" s="210">
        <f>(12*(QUOTIENT(L717,10000)-31))+MOD(QUOTIENT(L717,100),100)+MOD(L717,100)-1</f>
        <v>59</v>
      </c>
      <c r="N717" s="1">
        <f>3100+(100*QUOTIENT(M717-1,12))+MOD(M717-1,12)+1</f>
        <v>3511</v>
      </c>
      <c r="X717" s="52"/>
      <c r="AJ717" s="52"/>
      <c r="AV717" s="52"/>
      <c r="BH717" s="52"/>
      <c r="BS717" s="43"/>
      <c r="CF717" s="52"/>
      <c r="CS717" s="122"/>
      <c r="DE717" s="122"/>
    </row>
    <row r="718" spans="1:71" ht="15">
      <c r="A718" s="175" t="str">
        <f t="shared" si="38"/>
        <v>GG061-Prem-09</v>
      </c>
      <c r="B718" s="175" t="s">
        <v>2000</v>
      </c>
      <c r="C718" s="175" t="s">
        <v>2085</v>
      </c>
      <c r="D718" s="175" t="s">
        <v>2001</v>
      </c>
      <c r="E718" s="177" t="s">
        <v>1306</v>
      </c>
      <c r="F718" s="175"/>
      <c r="G718" s="175">
        <v>7865</v>
      </c>
      <c r="H718" s="175" t="s">
        <v>1292</v>
      </c>
      <c r="I718" s="175" t="s">
        <v>1105</v>
      </c>
      <c r="J718" s="176"/>
      <c r="K718" s="224">
        <v>351101</v>
      </c>
      <c r="L718" s="224">
        <v>351101</v>
      </c>
      <c r="M718" s="210">
        <f>(12*(QUOTIENT(L718,10000)-31))+MOD(QUOTIENT(L718,100),100)+MOD(L718,100)-1</f>
        <v>59</v>
      </c>
      <c r="N718" s="1">
        <f>3100+(100*QUOTIENT(M718-1,12))+MOD(M718-1,12)+1</f>
        <v>3511</v>
      </c>
      <c r="O718" s="176"/>
      <c r="BS718" s="43"/>
    </row>
    <row r="719" spans="1:71" ht="15">
      <c r="A719" s="175" t="str">
        <f t="shared" si="38"/>
        <v>GG067-Howard-01</v>
      </c>
      <c r="B719" s="175" t="s">
        <v>898</v>
      </c>
      <c r="C719" s="175" t="s">
        <v>2085</v>
      </c>
      <c r="D719" s="175" t="s">
        <v>1373</v>
      </c>
      <c r="E719" s="177" t="s">
        <v>1374</v>
      </c>
      <c r="F719" s="175"/>
      <c r="G719" s="175">
        <v>3387</v>
      </c>
      <c r="H719" s="175" t="s">
        <v>1375</v>
      </c>
      <c r="I719" s="175" t="s">
        <v>1097</v>
      </c>
      <c r="J719" s="176"/>
      <c r="K719" s="224">
        <v>351101</v>
      </c>
      <c r="L719" s="224">
        <v>351101</v>
      </c>
      <c r="M719" s="210">
        <f>(12*(QUOTIENT(L719,10000)-31))+MOD(QUOTIENT(L719,100),100)+MOD(L719,100)-1</f>
        <v>59</v>
      </c>
      <c r="N719" s="1">
        <f>3100+(100*QUOTIENT(M719-1,12))+MOD(M719-1,12)+1</f>
        <v>3511</v>
      </c>
      <c r="O719" s="179"/>
      <c r="BS719" s="43"/>
    </row>
    <row r="720" spans="1:71" ht="15">
      <c r="A720" s="175" t="str">
        <f t="shared" si="38"/>
        <v>GG069-Roesch-03</v>
      </c>
      <c r="B720" s="175" t="s">
        <v>176</v>
      </c>
      <c r="C720" s="175" t="s">
        <v>2085</v>
      </c>
      <c r="D720" s="175" t="s">
        <v>177</v>
      </c>
      <c r="E720" s="177" t="s">
        <v>1398</v>
      </c>
      <c r="F720" s="175"/>
      <c r="G720" s="175">
        <v>4511</v>
      </c>
      <c r="H720" s="175" t="s">
        <v>1395</v>
      </c>
      <c r="I720" s="175" t="s">
        <v>1099</v>
      </c>
      <c r="J720" s="176"/>
      <c r="K720" s="224">
        <v>351101</v>
      </c>
      <c r="L720" s="224">
        <v>351101</v>
      </c>
      <c r="M720" s="210">
        <f>(12*(QUOTIENT(L720,10000)-31))+MOD(QUOTIENT(L720,100),100)+MOD(L720,100)-1</f>
        <v>59</v>
      </c>
      <c r="N720" s="1">
        <f>3100+(100*QUOTIENT(M720-1,12))+MOD(M720-1,12)+1</f>
        <v>3511</v>
      </c>
      <c r="O720" s="176"/>
      <c r="BS720" s="43"/>
    </row>
    <row r="721" spans="1:84" ht="14.25">
      <c r="A721" s="1" t="str">
        <f t="shared" si="38"/>
        <v>GG029-Kritikos-02</v>
      </c>
      <c r="B721" s="70" t="s">
        <v>441</v>
      </c>
      <c r="C721" s="70" t="s">
        <v>2085</v>
      </c>
      <c r="D721" s="70" t="s">
        <v>442</v>
      </c>
      <c r="E721" s="20" t="s">
        <v>443</v>
      </c>
      <c r="F721" s="20"/>
      <c r="G721" s="103">
        <v>13361</v>
      </c>
      <c r="H721" s="20" t="s">
        <v>123</v>
      </c>
      <c r="I721" s="40" t="s">
        <v>1098</v>
      </c>
      <c r="K721" s="127">
        <v>351101</v>
      </c>
      <c r="L721" s="215">
        <v>351201</v>
      </c>
      <c r="M721" s="210">
        <f>(12*(QUOTIENT(L721,10000)-31))+MOD(QUOTIENT(L721,100),100)+MOD(L721,100)-1</f>
        <v>60</v>
      </c>
      <c r="N721" s="1">
        <f>3100+(100*QUOTIENT(M721-1,12))+MOD(M721-1,12)+1</f>
        <v>3512</v>
      </c>
      <c r="U721" s="11"/>
      <c r="V721" s="11"/>
      <c r="W721" s="11"/>
      <c r="X721" s="51"/>
      <c r="Y721" s="11"/>
      <c r="Z721" s="11"/>
      <c r="AA721" s="11"/>
      <c r="BC721" s="11"/>
      <c r="BD721" s="11"/>
      <c r="BQ721" s="70"/>
      <c r="BR721" s="11"/>
      <c r="BS721" s="22"/>
      <c r="BT721" s="91"/>
      <c r="BU721" s="11"/>
      <c r="BV721" s="11"/>
      <c r="BW721" s="11"/>
      <c r="BX721" s="11"/>
      <c r="BY721" s="11"/>
      <c r="BZ721" s="11"/>
      <c r="CA721" s="11"/>
      <c r="CB721" s="11"/>
      <c r="CC721" s="11"/>
      <c r="CD721" s="11"/>
      <c r="CE721" s="11"/>
      <c r="CF721" s="58"/>
    </row>
    <row r="722" spans="1:109" ht="14.25">
      <c r="A722" s="162" t="str">
        <f t="shared" si="38"/>
        <v>GG040-Vance-06</v>
      </c>
      <c r="B722" s="168" t="s">
        <v>2088</v>
      </c>
      <c r="C722" s="70" t="s">
        <v>2085</v>
      </c>
      <c r="D722" s="162" t="s">
        <v>2089</v>
      </c>
      <c r="E722" s="163" t="s">
        <v>1999</v>
      </c>
      <c r="F722" s="163"/>
      <c r="G722" s="150">
        <v>10120</v>
      </c>
      <c r="H722" s="163" t="s">
        <v>134</v>
      </c>
      <c r="I722" s="169" t="s">
        <v>1102</v>
      </c>
      <c r="J722" s="342" t="s">
        <v>1540</v>
      </c>
      <c r="K722" s="153">
        <v>351101</v>
      </c>
      <c r="L722" s="212">
        <v>351201</v>
      </c>
      <c r="M722" s="210">
        <f>(12*(QUOTIENT(L722,10000)-31))+MOD(QUOTIENT(L722,100),100)+MOD(L722,100)-1</f>
        <v>60</v>
      </c>
      <c r="N722" s="1">
        <f>3100+(100*QUOTIENT(M722-1,12))+MOD(M722-1,12)+1</f>
        <v>3512</v>
      </c>
      <c r="X722" s="52"/>
      <c r="AJ722" s="52"/>
      <c r="AV722" s="52"/>
      <c r="BS722" s="22"/>
      <c r="BT722" s="91"/>
      <c r="CF722" s="52"/>
      <c r="CS722" s="122"/>
      <c r="DE722" s="122"/>
    </row>
    <row r="723" spans="1:109" s="17" customFormat="1" ht="15">
      <c r="A723" s="175" t="str">
        <f t="shared" si="38"/>
        <v>GG047-Offord-04</v>
      </c>
      <c r="B723" s="175" t="s">
        <v>709</v>
      </c>
      <c r="C723" s="175" t="s">
        <v>2085</v>
      </c>
      <c r="D723" s="175" t="s">
        <v>710</v>
      </c>
      <c r="E723" s="177" t="s">
        <v>1128</v>
      </c>
      <c r="F723" s="175"/>
      <c r="G723" s="175">
        <v>10325</v>
      </c>
      <c r="H723" s="175" t="s">
        <v>1119</v>
      </c>
      <c r="I723" s="175" t="s">
        <v>1100</v>
      </c>
      <c r="J723" s="176"/>
      <c r="K723" s="224">
        <v>351101</v>
      </c>
      <c r="L723" s="224">
        <v>351201</v>
      </c>
      <c r="M723" s="210">
        <f>(12*(QUOTIENT(L723,10000)-31))+MOD(QUOTIENT(L723,100),100)+MOD(L723,100)-1</f>
        <v>60</v>
      </c>
      <c r="N723" s="1">
        <f>3100+(100*QUOTIENT(M723-1,12))+MOD(M723-1,12)+1</f>
        <v>3512</v>
      </c>
      <c r="O723" s="178" t="s">
        <v>1129</v>
      </c>
      <c r="X723" s="48"/>
      <c r="AJ723" s="62"/>
      <c r="AV723" s="62"/>
      <c r="BH723" s="62"/>
      <c r="BI723" s="27"/>
      <c r="BJ723" s="27"/>
      <c r="BK723" s="27"/>
      <c r="BL723" s="27"/>
      <c r="BM723" s="27"/>
      <c r="BN723" s="27"/>
      <c r="BO723" s="27"/>
      <c r="BP723" s="27"/>
      <c r="BQ723" s="27"/>
      <c r="BR723" s="27"/>
      <c r="BS723" s="22"/>
      <c r="BT723" s="91"/>
      <c r="BU723" s="27"/>
      <c r="BV723" s="27"/>
      <c r="BW723" s="27"/>
      <c r="BX723" s="27"/>
      <c r="BY723" s="27"/>
      <c r="CF723" s="62"/>
      <c r="CS723" s="125"/>
      <c r="DE723" s="125"/>
    </row>
    <row r="724" spans="1:84" ht="14.25">
      <c r="A724" s="1" t="str">
        <f t="shared" si="38"/>
        <v>GG028-Offord-04</v>
      </c>
      <c r="B724" s="70" t="s">
        <v>709</v>
      </c>
      <c r="C724" s="70" t="s">
        <v>2085</v>
      </c>
      <c r="D724" s="70" t="s">
        <v>710</v>
      </c>
      <c r="E724" s="20" t="s">
        <v>434</v>
      </c>
      <c r="F724" s="20"/>
      <c r="G724" s="103">
        <v>10292</v>
      </c>
      <c r="H724" s="20" t="s">
        <v>122</v>
      </c>
      <c r="I724" s="40" t="s">
        <v>1100</v>
      </c>
      <c r="K724" s="127">
        <v>351101</v>
      </c>
      <c r="L724" s="210">
        <v>360101</v>
      </c>
      <c r="M724" s="210">
        <f>(12*(QUOTIENT(L724,10000)-31))+MOD(QUOTIENT(L724,100),100)+MOD(L724,100)-1</f>
        <v>61</v>
      </c>
      <c r="N724" s="1">
        <f>3100+(100*QUOTIENT(M724-1,12))+MOD(M724-1,12)+1</f>
        <v>3601</v>
      </c>
      <c r="U724" s="11"/>
      <c r="V724" s="11"/>
      <c r="W724" s="11"/>
      <c r="X724" s="51"/>
      <c r="Y724" s="11"/>
      <c r="Z724" s="11"/>
      <c r="AA724" s="11"/>
      <c r="BC724" s="11"/>
      <c r="BD724" s="11"/>
      <c r="BQ724" s="70"/>
      <c r="BR724" s="11"/>
      <c r="BS724" s="22"/>
      <c r="BT724" s="56"/>
      <c r="BU724" s="23"/>
      <c r="BV724" s="11"/>
      <c r="BW724" s="11"/>
      <c r="BX724" s="11"/>
      <c r="BY724" s="11"/>
      <c r="BZ724" s="11"/>
      <c r="CA724" s="11"/>
      <c r="CB724" s="11"/>
      <c r="CC724" s="11"/>
      <c r="CD724" s="11"/>
      <c r="CE724" s="11"/>
      <c r="CF724" s="58"/>
    </row>
    <row r="725" spans="1:74" ht="15">
      <c r="A725" s="175" t="str">
        <f t="shared" si="38"/>
        <v>GG059-Lorance-05</v>
      </c>
      <c r="B725" s="175" t="s">
        <v>1273</v>
      </c>
      <c r="C725" s="175" t="s">
        <v>2085</v>
      </c>
      <c r="D725" s="175" t="s">
        <v>1274</v>
      </c>
      <c r="E725" s="177" t="s">
        <v>1275</v>
      </c>
      <c r="F725" s="175"/>
      <c r="G725" s="175">
        <v>4615</v>
      </c>
      <c r="H725" s="175" t="s">
        <v>1267</v>
      </c>
      <c r="I725" s="175" t="s">
        <v>1101</v>
      </c>
      <c r="J725" s="176"/>
      <c r="K725" s="224">
        <v>351101</v>
      </c>
      <c r="L725" s="224">
        <v>360201</v>
      </c>
      <c r="M725" s="210">
        <f>(12*(QUOTIENT(L725,10000)-31))+MOD(QUOTIENT(L725,100),100)+MOD(L725,100)-1</f>
        <v>62</v>
      </c>
      <c r="N725" s="1">
        <f>3100+(100*QUOTIENT(M725-1,12))+MOD(M725-1,12)+1</f>
        <v>3602</v>
      </c>
      <c r="O725" s="176"/>
      <c r="BS725" s="22"/>
      <c r="BT725" s="56"/>
      <c r="BU725" s="24"/>
      <c r="BV725" s="23"/>
    </row>
    <row r="726" spans="1:109" s="11" customFormat="1" ht="14.25">
      <c r="A726" s="119" t="s">
        <v>1935</v>
      </c>
      <c r="B726" s="70" t="s">
        <v>679</v>
      </c>
      <c r="C726" s="19" t="s">
        <v>2187</v>
      </c>
      <c r="D726" s="70" t="s">
        <v>680</v>
      </c>
      <c r="E726" s="89" t="s">
        <v>430</v>
      </c>
      <c r="F726" s="89" t="s">
        <v>2163</v>
      </c>
      <c r="G726" s="104">
        <v>141195</v>
      </c>
      <c r="H726" s="2" t="str">
        <f>A726</f>
        <v>B36-SAXON</v>
      </c>
      <c r="I726" s="166" t="s">
        <v>1875</v>
      </c>
      <c r="J726" s="15"/>
      <c r="K726" s="130">
        <v>351101</v>
      </c>
      <c r="L726" s="215">
        <v>360301</v>
      </c>
      <c r="M726" s="210">
        <f>(12*(QUOTIENT(L726,10000)-31))+MOD(QUOTIENT(L726,100),100)+MOD(L726,100)-1</f>
        <v>63</v>
      </c>
      <c r="N726" s="1">
        <f>3100+(100*QUOTIENT(M726-1,12))+MOD(M726-1,12)+1</f>
        <v>3603</v>
      </c>
      <c r="X726" s="51"/>
      <c r="AJ726" s="58"/>
      <c r="AV726" s="58"/>
      <c r="BH726" s="58"/>
      <c r="BS726" s="22"/>
      <c r="BT726" s="56"/>
      <c r="BU726" s="24"/>
      <c r="BV726" s="24"/>
      <c r="BW726" s="23"/>
      <c r="CF726" s="58"/>
      <c r="CS726" s="132"/>
      <c r="DE726" s="132"/>
    </row>
    <row r="727" spans="1:83" ht="15">
      <c r="A727" s="175" t="str">
        <f>H727&amp;"-"&amp;B727&amp;"-"&amp;I727</f>
        <v>B36-SoF-Cooper-12</v>
      </c>
      <c r="B727" s="177" t="s">
        <v>893</v>
      </c>
      <c r="C727" s="177" t="s">
        <v>2184</v>
      </c>
      <c r="D727" s="177" t="s">
        <v>1455</v>
      </c>
      <c r="E727" s="177" t="s">
        <v>1858</v>
      </c>
      <c r="F727" s="177"/>
      <c r="G727" s="176"/>
      <c r="H727" s="177" t="s">
        <v>2147</v>
      </c>
      <c r="I727" s="175" t="s">
        <v>1108</v>
      </c>
      <c r="J727" s="176"/>
      <c r="K727" s="223">
        <v>351101</v>
      </c>
      <c r="L727" s="223">
        <v>360903</v>
      </c>
      <c r="M727" s="210">
        <f>(12*(QUOTIENT(L727,10000)-31))+MOD(QUOTIENT(L727,100),100)+MOD(L727,100)-1</f>
        <v>71</v>
      </c>
      <c r="N727" s="1">
        <f>3100+(100*QUOTIENT(M727-1,12))+MOD(M727-1,12)+1</f>
        <v>3611</v>
      </c>
      <c r="BS727" s="22"/>
      <c r="BT727" s="56"/>
      <c r="BU727" s="24"/>
      <c r="BV727" s="24"/>
      <c r="BW727" s="24"/>
      <c r="BX727" s="24"/>
      <c r="BY727" s="24"/>
      <c r="BZ727" s="24"/>
      <c r="CA727" s="24"/>
      <c r="CB727" s="24"/>
      <c r="CC727" s="36"/>
      <c r="CD727" s="36"/>
      <c r="CE727" s="36"/>
    </row>
    <row r="728" spans="1:109" s="292" customFormat="1" ht="15">
      <c r="A728" s="289" t="str">
        <f aca="true" t="shared" si="39" ref="A728:A734">TRIM(H728)&amp;"-"&amp;B728&amp;"-"&amp;I728</f>
        <v>GG067-Brown-04</v>
      </c>
      <c r="B728" s="289" t="s">
        <v>1218</v>
      </c>
      <c r="C728" s="289" t="s">
        <v>2085</v>
      </c>
      <c r="D728" s="289" t="s">
        <v>1379</v>
      </c>
      <c r="E728" s="290" t="s">
        <v>1380</v>
      </c>
      <c r="F728" s="289"/>
      <c r="G728" s="289">
        <v>4008</v>
      </c>
      <c r="H728" s="289" t="s">
        <v>1375</v>
      </c>
      <c r="I728" s="289" t="s">
        <v>1100</v>
      </c>
      <c r="J728" s="290" t="s">
        <v>29</v>
      </c>
      <c r="K728" s="291">
        <v>351105</v>
      </c>
      <c r="L728" s="291">
        <v>351105</v>
      </c>
      <c r="M728" s="215">
        <f>(12*(QUOTIENT(L728,10000)-31))+MOD(QUOTIENT(L728,100),100)+MOD(L728,100)-1</f>
        <v>63</v>
      </c>
      <c r="N728" s="292">
        <f>3100+(100*QUOTIENT(M728-1,12))+MOD(M728-1,12)+1</f>
        <v>3603</v>
      </c>
      <c r="O728" s="290" t="s">
        <v>1381</v>
      </c>
      <c r="X728" s="68"/>
      <c r="AJ728" s="293"/>
      <c r="AV728" s="293"/>
      <c r="BH728" s="293"/>
      <c r="BS728" s="295"/>
      <c r="BT728" s="296"/>
      <c r="BU728" s="295"/>
      <c r="BV728" s="295"/>
      <c r="BW728" s="295"/>
      <c r="BX728" s="295"/>
      <c r="CF728" s="293"/>
      <c r="CS728" s="294"/>
      <c r="DE728" s="294"/>
    </row>
    <row r="729" spans="1:109" s="11" customFormat="1" ht="15">
      <c r="A729" s="274" t="str">
        <f t="shared" si="39"/>
        <v>GG068-Brown-03</v>
      </c>
      <c r="B729" s="274" t="s">
        <v>1218</v>
      </c>
      <c r="C729" s="274" t="s">
        <v>2085</v>
      </c>
      <c r="D729" s="274" t="s">
        <v>1379</v>
      </c>
      <c r="E729" s="275" t="s">
        <v>1391</v>
      </c>
      <c r="F729" s="274"/>
      <c r="G729" s="274">
        <v>2942</v>
      </c>
      <c r="H729" s="274" t="s">
        <v>1386</v>
      </c>
      <c r="I729" s="274" t="s">
        <v>1099</v>
      </c>
      <c r="J729" s="275" t="s">
        <v>29</v>
      </c>
      <c r="K729" s="258">
        <v>351105</v>
      </c>
      <c r="L729" s="258">
        <v>351105</v>
      </c>
      <c r="M729" s="215">
        <f>(12*(QUOTIENT(L729,10000)-31))+MOD(QUOTIENT(L729,100),100)+MOD(L729,100)-1</f>
        <v>63</v>
      </c>
      <c r="N729" s="11">
        <f>3100+(100*QUOTIENT(M729-1,12))+MOD(M729-1,12)+1</f>
        <v>3603</v>
      </c>
      <c r="O729" s="288"/>
      <c r="X729" s="51"/>
      <c r="AJ729" s="58"/>
      <c r="AV729" s="58"/>
      <c r="BH729" s="58"/>
      <c r="BS729" s="43"/>
      <c r="BT729" s="74"/>
      <c r="BU729" s="43"/>
      <c r="BV729" s="43"/>
      <c r="BW729" s="43"/>
      <c r="BX729" s="43"/>
      <c r="CF729" s="58"/>
      <c r="CS729" s="132"/>
      <c r="DE729" s="132"/>
    </row>
    <row r="730" spans="1:109" ht="14.25">
      <c r="A730" s="162" t="str">
        <f t="shared" si="39"/>
        <v>GG041-Vance-06</v>
      </c>
      <c r="B730" s="168" t="s">
        <v>2088</v>
      </c>
      <c r="C730" s="146" t="s">
        <v>2085</v>
      </c>
      <c r="D730" s="162" t="s">
        <v>2089</v>
      </c>
      <c r="E730" s="163" t="s">
        <v>2010</v>
      </c>
      <c r="F730" s="163"/>
      <c r="G730" s="150">
        <v>6612</v>
      </c>
      <c r="H730" s="163" t="s">
        <v>135</v>
      </c>
      <c r="I730" s="169" t="s">
        <v>1102</v>
      </c>
      <c r="J730" s="342" t="s">
        <v>1540</v>
      </c>
      <c r="K730" s="153">
        <v>351201</v>
      </c>
      <c r="L730" s="212">
        <v>351201</v>
      </c>
      <c r="M730" s="210">
        <f>(12*(QUOTIENT(L730,10000)-31))+MOD(QUOTIENT(L730,100),100)+MOD(L730,100)-1</f>
        <v>60</v>
      </c>
      <c r="N730" s="1">
        <f>3100+(100*QUOTIENT(M730-1,12))+MOD(M730-1,12)+1</f>
        <v>3512</v>
      </c>
      <c r="X730" s="52"/>
      <c r="AJ730" s="52"/>
      <c r="AV730" s="52"/>
      <c r="BH730" s="52"/>
      <c r="BT730" s="74"/>
      <c r="CF730" s="52"/>
      <c r="CS730" s="122"/>
      <c r="DE730" s="122"/>
    </row>
    <row r="731" spans="1:109" ht="14.25">
      <c r="A731" s="162" t="str">
        <f t="shared" si="39"/>
        <v>GG043-Vance-07</v>
      </c>
      <c r="B731" s="168" t="s">
        <v>2088</v>
      </c>
      <c r="C731" s="146" t="s">
        <v>2085</v>
      </c>
      <c r="D731" s="168" t="s">
        <v>2089</v>
      </c>
      <c r="E731" s="163" t="s">
        <v>2031</v>
      </c>
      <c r="F731" s="163"/>
      <c r="G731" s="150">
        <v>8656</v>
      </c>
      <c r="H731" s="163" t="s">
        <v>137</v>
      </c>
      <c r="I731" s="169" t="s">
        <v>1103</v>
      </c>
      <c r="J731" s="342" t="s">
        <v>1540</v>
      </c>
      <c r="K731" s="153">
        <v>351201</v>
      </c>
      <c r="L731" s="212">
        <v>351201</v>
      </c>
      <c r="M731" s="210">
        <f>(12*(QUOTIENT(L731,10000)-31))+MOD(QUOTIENT(L731,100),100)+MOD(L731,100)-1</f>
        <v>60</v>
      </c>
      <c r="N731" s="1">
        <f>3100+(100*QUOTIENT(M731-1,12))+MOD(M731-1,12)+1</f>
        <v>3512</v>
      </c>
      <c r="X731" s="52"/>
      <c r="AJ731" s="52"/>
      <c r="AV731" s="52"/>
      <c r="BH731" s="52"/>
      <c r="BT731" s="74"/>
      <c r="CF731" s="52"/>
      <c r="CS731" s="122"/>
      <c r="DE731" s="122"/>
    </row>
    <row r="732" spans="1:109" ht="14.25">
      <c r="A732" s="162" t="str">
        <f t="shared" si="39"/>
        <v>GG044-Vance-08</v>
      </c>
      <c r="B732" s="168" t="s">
        <v>2088</v>
      </c>
      <c r="C732" s="146" t="s">
        <v>2085</v>
      </c>
      <c r="D732" s="168" t="s">
        <v>2089</v>
      </c>
      <c r="E732" s="163" t="s">
        <v>2042</v>
      </c>
      <c r="F732" s="163"/>
      <c r="G732" s="150">
        <v>3784</v>
      </c>
      <c r="H732" s="163" t="s">
        <v>138</v>
      </c>
      <c r="I732" s="169" t="s">
        <v>1104</v>
      </c>
      <c r="J732" s="342" t="s">
        <v>1540</v>
      </c>
      <c r="K732" s="153">
        <v>351201</v>
      </c>
      <c r="L732" s="212">
        <v>351201</v>
      </c>
      <c r="M732" s="210">
        <f>(12*(QUOTIENT(L732,10000)-31))+MOD(QUOTIENT(L732,100),100)+MOD(L732,100)-1</f>
        <v>60</v>
      </c>
      <c r="N732" s="1">
        <f>3100+(100*QUOTIENT(M732-1,12))+MOD(M732-1,12)+1</f>
        <v>3512</v>
      </c>
      <c r="X732" s="52"/>
      <c r="AJ732" s="52"/>
      <c r="AV732" s="52"/>
      <c r="BH732" s="52"/>
      <c r="BT732" s="74"/>
      <c r="CF732" s="52"/>
      <c r="CS732" s="122"/>
      <c r="DE732" s="122"/>
    </row>
    <row r="733" spans="1:72" ht="15">
      <c r="A733" s="175" t="str">
        <f t="shared" si="39"/>
        <v>GG049-Offord-03</v>
      </c>
      <c r="B733" s="175" t="s">
        <v>709</v>
      </c>
      <c r="C733" s="175" t="s">
        <v>2085</v>
      </c>
      <c r="D733" s="175" t="s">
        <v>710</v>
      </c>
      <c r="E733" s="177" t="s">
        <v>1145</v>
      </c>
      <c r="F733" s="175"/>
      <c r="G733" s="175">
        <v>15973</v>
      </c>
      <c r="H733" s="175" t="s">
        <v>1142</v>
      </c>
      <c r="I733" s="177" t="s">
        <v>1099</v>
      </c>
      <c r="J733" s="176"/>
      <c r="K733" s="223">
        <v>351201</v>
      </c>
      <c r="L733" s="223">
        <v>351201</v>
      </c>
      <c r="M733" s="210">
        <f>(12*(QUOTIENT(L733,10000)-31))+MOD(QUOTIENT(L733,100),100)+MOD(L733,100)-1</f>
        <v>60</v>
      </c>
      <c r="N733" s="1">
        <f>3100+(100*QUOTIENT(M733-1,12))+MOD(M733-1,12)+1</f>
        <v>3512</v>
      </c>
      <c r="O733" s="176"/>
      <c r="AQ733" s="11"/>
      <c r="AR733" s="11"/>
      <c r="AS733" s="11"/>
      <c r="AT733" s="11"/>
      <c r="AU733" s="11"/>
      <c r="AV733" s="58"/>
      <c r="AW733" s="11"/>
      <c r="AX733" s="11"/>
      <c r="AY733" s="11"/>
      <c r="AZ733" s="11"/>
      <c r="BA733" s="11"/>
      <c r="BB733" s="11"/>
      <c r="BC733" s="11"/>
      <c r="BD733" s="11"/>
      <c r="BT733" s="74"/>
    </row>
    <row r="734" spans="1:72" ht="15">
      <c r="A734" s="175" t="str">
        <f t="shared" si="39"/>
        <v>GG086-Howard-01</v>
      </c>
      <c r="B734" s="175" t="s">
        <v>898</v>
      </c>
      <c r="C734" s="175" t="s">
        <v>2085</v>
      </c>
      <c r="D734" s="175" t="s">
        <v>899</v>
      </c>
      <c r="E734" s="177" t="s">
        <v>1518</v>
      </c>
      <c r="F734" s="175"/>
      <c r="G734" s="175">
        <v>3785</v>
      </c>
      <c r="H734" s="175" t="s">
        <v>1519</v>
      </c>
      <c r="I734" s="175" t="s">
        <v>1097</v>
      </c>
      <c r="J734" s="176"/>
      <c r="K734" s="224">
        <v>351201</v>
      </c>
      <c r="L734" s="224">
        <v>351201</v>
      </c>
      <c r="M734" s="210">
        <f>(12*(QUOTIENT(L734,10000)-31))+MOD(QUOTIENT(L734,100),100)+MOD(L734,100)-1</f>
        <v>60</v>
      </c>
      <c r="N734" s="1">
        <f>3100+(100*QUOTIENT(M734-1,12))+MOD(M734-1,12)+1</f>
        <v>3512</v>
      </c>
      <c r="O734" s="176"/>
      <c r="AV734" s="1"/>
      <c r="BT734" s="74"/>
    </row>
    <row r="735" spans="1:72" ht="15">
      <c r="A735" s="175" t="str">
        <f>H735&amp;"-"&amp;B735&amp;"-"&amp;I735</f>
        <v>RofP037 (1632XMAS)-Boyes-21</v>
      </c>
      <c r="B735" s="177" t="s">
        <v>759</v>
      </c>
      <c r="C735" s="177" t="s">
        <v>2184</v>
      </c>
      <c r="D735" s="183" t="s">
        <v>1672</v>
      </c>
      <c r="E735" s="183" t="s">
        <v>1852</v>
      </c>
      <c r="F735" s="183"/>
      <c r="G735" s="176"/>
      <c r="H735" s="177" t="s">
        <v>1827</v>
      </c>
      <c r="I735" s="175" t="s">
        <v>1868</v>
      </c>
      <c r="J735" s="176"/>
      <c r="K735" s="223">
        <v>351201</v>
      </c>
      <c r="L735" s="223">
        <v>351201</v>
      </c>
      <c r="M735" s="210">
        <f>(12*(QUOTIENT(L735,10000)-31))+MOD(QUOTIENT(L735,100),100)+MOD(L735,100)-1</f>
        <v>60</v>
      </c>
      <c r="N735" s="1">
        <f>3100+(100*QUOTIENT(M735-1,12))+MOD(M735-1,12)+1</f>
        <v>3512</v>
      </c>
      <c r="BT735" s="74"/>
    </row>
    <row r="736" spans="1:75" ht="14.25">
      <c r="A736" s="119" t="s">
        <v>1933</v>
      </c>
      <c r="B736" s="70" t="s">
        <v>679</v>
      </c>
      <c r="C736" s="19" t="s">
        <v>2187</v>
      </c>
      <c r="D736" s="70" t="s">
        <v>1934</v>
      </c>
      <c r="E736" s="20" t="s">
        <v>461</v>
      </c>
      <c r="F736" s="20" t="s">
        <v>2162</v>
      </c>
      <c r="G736" s="101">
        <v>169000</v>
      </c>
      <c r="H736" s="2" t="str">
        <f>A736</f>
        <v>B36-DEVIL</v>
      </c>
      <c r="I736" s="40" t="s">
        <v>1875</v>
      </c>
      <c r="K736" s="127">
        <v>351201</v>
      </c>
      <c r="L736" s="215">
        <v>360301</v>
      </c>
      <c r="M736" s="210">
        <f>(12*(QUOTIENT(L736,10000)-31))+MOD(QUOTIENT(L736,100),100)+MOD(L736,100)-1</f>
        <v>63</v>
      </c>
      <c r="N736" s="1">
        <f>3100+(100*QUOTIENT(M736-1,12))+MOD(M736-1,12)+1</f>
        <v>3603</v>
      </c>
      <c r="AM736" s="11"/>
      <c r="AN736" s="11"/>
      <c r="AO736" s="11"/>
      <c r="AP736" s="11"/>
      <c r="AQ736" s="11"/>
      <c r="AR736" s="11"/>
      <c r="AS736" s="11"/>
      <c r="AT736" s="11"/>
      <c r="AU736" s="11"/>
      <c r="AV736" s="58"/>
      <c r="AW736" s="11"/>
      <c r="AX736" s="11"/>
      <c r="AY736" s="11"/>
      <c r="AZ736" s="11"/>
      <c r="BA736" s="11"/>
      <c r="BB736" s="11"/>
      <c r="BC736" s="11"/>
      <c r="BT736" s="59"/>
      <c r="BU736" s="24"/>
      <c r="BV736" s="24"/>
      <c r="BW736" s="23"/>
    </row>
    <row r="737" spans="1:77" ht="15">
      <c r="A737" s="175" t="str">
        <f>TRIM(H737)&amp;"-"&amp;B737&amp;"-"&amp;I737</f>
        <v>GG051-Carroll-04</v>
      </c>
      <c r="B737" s="175" t="s">
        <v>42</v>
      </c>
      <c r="C737" s="175" t="s">
        <v>2085</v>
      </c>
      <c r="D737" s="175" t="s">
        <v>532</v>
      </c>
      <c r="E737" s="177" t="s">
        <v>1165</v>
      </c>
      <c r="F737" s="175"/>
      <c r="G737" s="175">
        <v>12001</v>
      </c>
      <c r="H737" s="175" t="s">
        <v>1160</v>
      </c>
      <c r="I737" s="175" t="s">
        <v>1100</v>
      </c>
      <c r="J737" s="177" t="s">
        <v>22</v>
      </c>
      <c r="K737" s="224">
        <v>351201</v>
      </c>
      <c r="L737" s="223">
        <v>360303</v>
      </c>
      <c r="M737" s="210">
        <f>(12*(QUOTIENT(L737,10000)-31))+MOD(QUOTIENT(L737,100),100)+MOD(L737,100)-1</f>
        <v>65</v>
      </c>
      <c r="N737" s="1">
        <f>3100+(100*QUOTIENT(M737-1,12))+MOD(M737-1,12)+1</f>
        <v>3605</v>
      </c>
      <c r="O737" s="177" t="s">
        <v>55</v>
      </c>
      <c r="BT737" s="59"/>
      <c r="BU737" s="24"/>
      <c r="BV737" s="24"/>
      <c r="BW737" s="36"/>
      <c r="BX737" s="36"/>
      <c r="BY737" s="36"/>
    </row>
    <row r="738" spans="1:79" ht="14.25">
      <c r="A738" s="188" t="str">
        <f>TRIM(H738)&amp;"-"&amp;B738&amp;"-"&amp;I738</f>
        <v>BRF04-Flint-12</v>
      </c>
      <c r="B738" s="184" t="s">
        <v>679</v>
      </c>
      <c r="C738" s="19" t="s">
        <v>2183</v>
      </c>
      <c r="D738" s="184" t="s">
        <v>680</v>
      </c>
      <c r="E738" s="184" t="s">
        <v>1728</v>
      </c>
      <c r="F738" s="184"/>
      <c r="G738" s="186"/>
      <c r="H738" s="184" t="s">
        <v>2153</v>
      </c>
      <c r="I738" s="185">
        <v>12</v>
      </c>
      <c r="J738" s="186"/>
      <c r="K738" s="214">
        <v>351201</v>
      </c>
      <c r="L738" s="214">
        <v>360701</v>
      </c>
      <c r="M738" s="210">
        <f>(12*(QUOTIENT(L738,10000)-31))+MOD(QUOTIENT(L738,100),100)+MOD(L738,100)-1</f>
        <v>67</v>
      </c>
      <c r="N738" s="1">
        <f>3100+(100*QUOTIENT(M738-1,12))+MOD(M738-1,12)+1</f>
        <v>3607</v>
      </c>
      <c r="BT738" s="59"/>
      <c r="BU738" s="24"/>
      <c r="BV738" s="24"/>
      <c r="BW738" s="24"/>
      <c r="BX738" s="24"/>
      <c r="BY738" s="24"/>
      <c r="BZ738" s="24"/>
      <c r="CA738" s="23"/>
    </row>
    <row r="739" spans="1:84" ht="14.25">
      <c r="A739" s="1" t="str">
        <f>TRIM(H739)&amp;"-"&amp;B739&amp;"-"&amp;I739</f>
        <v>GG028-Evans-08</v>
      </c>
      <c r="B739" s="70" t="s">
        <v>1041</v>
      </c>
      <c r="C739" s="70" t="s">
        <v>2085</v>
      </c>
      <c r="D739" s="70" t="s">
        <v>428</v>
      </c>
      <c r="E739" s="20" t="s">
        <v>439</v>
      </c>
      <c r="F739" s="20"/>
      <c r="G739" s="103">
        <v>8482</v>
      </c>
      <c r="H739" s="20" t="s">
        <v>122</v>
      </c>
      <c r="I739" s="40" t="s">
        <v>1104</v>
      </c>
      <c r="J739" s="173" t="s">
        <v>24</v>
      </c>
      <c r="K739" s="127">
        <v>351201</v>
      </c>
      <c r="L739" s="215">
        <v>360901</v>
      </c>
      <c r="M739" s="210">
        <f>(12*(QUOTIENT(L739,10000)-31))+MOD(QUOTIENT(L739,100),100)+MOD(L739,100)-1</f>
        <v>69</v>
      </c>
      <c r="N739" s="1">
        <f>3100+(100*QUOTIENT(M739-1,12))+MOD(M739-1,12)+1</f>
        <v>3609</v>
      </c>
      <c r="U739" s="11"/>
      <c r="V739" s="11"/>
      <c r="W739" s="11"/>
      <c r="X739" s="51"/>
      <c r="Y739" s="11"/>
      <c r="Z739" s="11"/>
      <c r="AA739" s="11"/>
      <c r="BC739" s="11"/>
      <c r="BD739" s="11"/>
      <c r="BQ739" s="70"/>
      <c r="BR739" s="11"/>
      <c r="BS739" s="11"/>
      <c r="BT739" s="59"/>
      <c r="BU739" s="24"/>
      <c r="BV739" s="24"/>
      <c r="BW739" s="24"/>
      <c r="BX739" s="24"/>
      <c r="BY739" s="24"/>
      <c r="BZ739" s="24"/>
      <c r="CA739" s="24"/>
      <c r="CB739" s="24"/>
      <c r="CC739" s="23"/>
      <c r="CD739" s="11"/>
      <c r="CE739" s="11"/>
      <c r="CF739" s="58"/>
    </row>
    <row r="740" spans="1:109" ht="14.25">
      <c r="A740" s="162" t="str">
        <f>TRIM(H740)&amp;"-"&amp;B740&amp;"-"&amp;I740</f>
        <v>GG045-Vance-07</v>
      </c>
      <c r="B740" s="168" t="s">
        <v>2088</v>
      </c>
      <c r="C740" s="146" t="s">
        <v>2085</v>
      </c>
      <c r="D740" s="168" t="s">
        <v>2089</v>
      </c>
      <c r="E740" s="163" t="s">
        <v>2051</v>
      </c>
      <c r="F740" s="163"/>
      <c r="G740" s="150">
        <v>9081</v>
      </c>
      <c r="H740" s="163" t="s">
        <v>139</v>
      </c>
      <c r="I740" s="169" t="s">
        <v>1103</v>
      </c>
      <c r="J740" s="342" t="s">
        <v>1540</v>
      </c>
      <c r="K740" s="153">
        <v>351201</v>
      </c>
      <c r="L740" s="212">
        <v>380303</v>
      </c>
      <c r="M740" s="210">
        <f>(12*(QUOTIENT(L740,10000)-31))+MOD(QUOTIENT(L740,100),100)+MOD(L740,100)-1</f>
        <v>89</v>
      </c>
      <c r="N740" s="1">
        <f>3100+(100*QUOTIENT(M740-1,12))+MOD(M740-1,12)+1</f>
        <v>3805</v>
      </c>
      <c r="X740" s="52"/>
      <c r="AJ740" s="52"/>
      <c r="AV740" s="52"/>
      <c r="BH740" s="52"/>
      <c r="BT740" s="59"/>
      <c r="BU740" s="264"/>
      <c r="BV740" s="264"/>
      <c r="BW740" s="264"/>
      <c r="BX740" s="264"/>
      <c r="BY740" s="264"/>
      <c r="BZ740" s="264"/>
      <c r="CA740" s="264"/>
      <c r="CB740" s="264"/>
      <c r="CC740" s="264"/>
      <c r="CD740" s="264"/>
      <c r="CE740" s="264"/>
      <c r="CF740" s="56"/>
      <c r="CG740" s="264"/>
      <c r="CH740" s="264"/>
      <c r="CI740" s="264"/>
      <c r="CJ740" s="264"/>
      <c r="CK740" s="264"/>
      <c r="CL740" s="264"/>
      <c r="CM740" s="264"/>
      <c r="CN740" s="264"/>
      <c r="CO740" s="264"/>
      <c r="CP740" s="264"/>
      <c r="CQ740" s="264"/>
      <c r="CR740" s="264"/>
      <c r="CS740" s="137"/>
      <c r="CT740" s="264"/>
      <c r="CU740" s="265"/>
      <c r="CV740" s="265"/>
      <c r="CW740" s="265"/>
      <c r="DE740" s="122"/>
    </row>
    <row r="741" spans="1:88" ht="15">
      <c r="A741" s="175" t="str">
        <f>H741&amp;"-"&amp;B741&amp;"-"&amp;I741</f>
        <v>B36-SoF-Cooper-07</v>
      </c>
      <c r="B741" s="177" t="s">
        <v>893</v>
      </c>
      <c r="C741" s="177" t="s">
        <v>2184</v>
      </c>
      <c r="D741" s="177" t="s">
        <v>1455</v>
      </c>
      <c r="E741" s="177" t="s">
        <v>1853</v>
      </c>
      <c r="F741" s="177"/>
      <c r="G741" s="176"/>
      <c r="H741" s="177" t="s">
        <v>2147</v>
      </c>
      <c r="I741" s="175" t="s">
        <v>1103</v>
      </c>
      <c r="J741" s="176"/>
      <c r="K741" s="223">
        <v>351202</v>
      </c>
      <c r="L741" s="223">
        <v>370104</v>
      </c>
      <c r="M741" s="210">
        <f>(12*(QUOTIENT(L741,10000)-31))+MOD(QUOTIENT(L741,100),100)+MOD(L741,100)-1</f>
        <v>76</v>
      </c>
      <c r="N741" s="1">
        <f>3100+(100*QUOTIENT(M741-1,12))+MOD(M741-1,12)+1</f>
        <v>3704</v>
      </c>
      <c r="BT741" s="97"/>
      <c r="BU741" s="35"/>
      <c r="BV741" s="24"/>
      <c r="BW741" s="24"/>
      <c r="BX741" s="24"/>
      <c r="BY741" s="24"/>
      <c r="BZ741" s="24"/>
      <c r="CA741" s="24"/>
      <c r="CB741" s="24"/>
      <c r="CC741" s="24"/>
      <c r="CD741" s="24"/>
      <c r="CE741" s="24"/>
      <c r="CF741" s="56"/>
      <c r="CG741" s="36"/>
      <c r="CH741" s="36"/>
      <c r="CI741" s="36"/>
      <c r="CJ741" s="36"/>
    </row>
    <row r="742" spans="1:74" ht="14.25">
      <c r="A742" s="1" t="str">
        <f aca="true" t="shared" si="40" ref="A742:A747">TRIM(H742)&amp;"-"&amp;B742&amp;"-"&amp;I742</f>
        <v>GG011-Howard-03</v>
      </c>
      <c r="B742" s="19" t="s">
        <v>898</v>
      </c>
      <c r="C742" s="19" t="s">
        <v>2085</v>
      </c>
      <c r="D742" s="19" t="s">
        <v>899</v>
      </c>
      <c r="E742" s="20" t="s">
        <v>2074</v>
      </c>
      <c r="F742" s="20"/>
      <c r="G742" s="103">
        <v>843</v>
      </c>
      <c r="H742" s="20" t="s">
        <v>105</v>
      </c>
      <c r="I742" s="40" t="s">
        <v>1099</v>
      </c>
      <c r="K742" s="127">
        <v>351203</v>
      </c>
      <c r="L742" s="210">
        <v>351203</v>
      </c>
      <c r="M742" s="210">
        <f>(12*(QUOTIENT(L742,10000)-31))+MOD(QUOTIENT(L742,100),100)+MOD(L742,100)-1</f>
        <v>62</v>
      </c>
      <c r="N742" s="1">
        <f>INT(L742/100)+(100*INT((MOD(L742,100)-1)/12))+MOD(MOD(L742,100)-1,12)</f>
        <v>3514</v>
      </c>
      <c r="O742" s="4"/>
      <c r="BQ742" s="70"/>
      <c r="BR742" s="11"/>
      <c r="BS742" s="11"/>
      <c r="BT742" s="75"/>
      <c r="BU742" s="43"/>
      <c r="BV742" s="43"/>
    </row>
    <row r="743" spans="1:85" ht="14.25">
      <c r="A743" s="1" t="str">
        <f t="shared" si="40"/>
        <v>GG019-Howard-05</v>
      </c>
      <c r="B743" s="19" t="s">
        <v>898</v>
      </c>
      <c r="C743" s="19" t="s">
        <v>2085</v>
      </c>
      <c r="D743" s="19" t="s">
        <v>247</v>
      </c>
      <c r="E743" s="20" t="s">
        <v>248</v>
      </c>
      <c r="F743" s="20"/>
      <c r="G743" s="103">
        <v>3056</v>
      </c>
      <c r="H743" s="20" t="s">
        <v>113</v>
      </c>
      <c r="I743" s="40" t="s">
        <v>1101</v>
      </c>
      <c r="K743" s="127">
        <v>351203</v>
      </c>
      <c r="L743" s="210">
        <v>351203</v>
      </c>
      <c r="M743" s="210">
        <f>(12*(QUOTIENT(L743,10000)-31))+MOD(QUOTIENT(L743,100),100)+MOD(L743,100)-1</f>
        <v>62</v>
      </c>
      <c r="N743" s="1">
        <f>INT(L743/100)+(100*INT((MOD(L743,100)-1)/12))+MOD(MOD(L743,100)-1,12)</f>
        <v>3514</v>
      </c>
      <c r="U743" s="11"/>
      <c r="V743" s="11"/>
      <c r="W743" s="11"/>
      <c r="X743" s="51"/>
      <c r="Y743" s="11"/>
      <c r="Z743" s="11"/>
      <c r="AA743" s="11"/>
      <c r="BC743" s="11"/>
      <c r="BD743" s="11"/>
      <c r="BQ743" s="70"/>
      <c r="BR743" s="11"/>
      <c r="BS743" s="11"/>
      <c r="BT743" s="74"/>
      <c r="BU743" s="43"/>
      <c r="BV743" s="43"/>
      <c r="BW743" s="11"/>
      <c r="BX743" s="11"/>
      <c r="BY743" s="11"/>
      <c r="BZ743" s="11"/>
      <c r="CA743" s="11"/>
      <c r="CB743" s="11"/>
      <c r="CC743" s="11"/>
      <c r="CD743" s="11"/>
      <c r="CE743" s="11"/>
      <c r="CF743" s="58"/>
      <c r="CG743" s="11"/>
    </row>
    <row r="744" spans="1:74" ht="15">
      <c r="A744" s="175" t="str">
        <f t="shared" si="40"/>
        <v>GG073-Brown-03</v>
      </c>
      <c r="B744" s="175" t="s">
        <v>1218</v>
      </c>
      <c r="C744" s="175" t="s">
        <v>2085</v>
      </c>
      <c r="D744" s="175" t="s">
        <v>1330</v>
      </c>
      <c r="E744" s="177" t="s">
        <v>1433</v>
      </c>
      <c r="F744" s="175"/>
      <c r="G744" s="175">
        <v>7574</v>
      </c>
      <c r="H744" s="175" t="s">
        <v>1431</v>
      </c>
      <c r="I744" s="175" t="s">
        <v>1099</v>
      </c>
      <c r="J744" s="176"/>
      <c r="K744" s="223">
        <v>351203</v>
      </c>
      <c r="L744" s="223">
        <v>351203</v>
      </c>
      <c r="M744" s="210">
        <f>(12*(QUOTIENT(L744,10000)-31))+MOD(QUOTIENT(L744,100),100)+MOD(L744,100)-1</f>
        <v>62</v>
      </c>
      <c r="N744" s="1">
        <f>3100+(100*QUOTIENT(M744-1,12))+MOD(M744-1,12)+1</f>
        <v>3602</v>
      </c>
      <c r="O744" s="177"/>
      <c r="BT744" s="75" t="s">
        <v>1434</v>
      </c>
      <c r="BU744" s="43"/>
      <c r="BV744" s="43"/>
    </row>
    <row r="745" spans="1:109" ht="14.25">
      <c r="A745" s="154" t="str">
        <f t="shared" si="40"/>
        <v>BRF03-Flint-20</v>
      </c>
      <c r="B745" s="148" t="s">
        <v>679</v>
      </c>
      <c r="C745" s="19" t="s">
        <v>2183</v>
      </c>
      <c r="D745" s="148" t="s">
        <v>680</v>
      </c>
      <c r="E745" s="149" t="s">
        <v>575</v>
      </c>
      <c r="F745" s="149"/>
      <c r="G745" s="150">
        <v>41559</v>
      </c>
      <c r="H745" s="149" t="s">
        <v>2152</v>
      </c>
      <c r="I745" s="151" t="s">
        <v>1116</v>
      </c>
      <c r="K745">
        <v>360101</v>
      </c>
      <c r="L745" s="212">
        <v>360101</v>
      </c>
      <c r="M745" s="210">
        <f>(12*(QUOTIENT(L745,10000)-31))+MOD(QUOTIENT(L745,100),100)+MOD(L745,100)-1</f>
        <v>61</v>
      </c>
      <c r="N745" s="1">
        <f>3100+(100*QUOTIENT(M745-1,12))+MOD(M745-1,12)+1</f>
        <v>3601</v>
      </c>
      <c r="X745" s="52"/>
      <c r="AJ745" s="52"/>
      <c r="AV745" s="52"/>
      <c r="BH745" s="52"/>
      <c r="BU745" s="43"/>
      <c r="CF745" s="52"/>
      <c r="CS745" s="122"/>
      <c r="DE745" s="122"/>
    </row>
    <row r="746" spans="1:84" ht="14.25">
      <c r="A746" s="1" t="str">
        <f t="shared" si="40"/>
        <v>GG023-Bergstralh-05</v>
      </c>
      <c r="B746" s="19" t="s">
        <v>687</v>
      </c>
      <c r="C746" s="19" t="s">
        <v>2085</v>
      </c>
      <c r="D746" s="19" t="s">
        <v>688</v>
      </c>
      <c r="E746" s="20" t="s">
        <v>314</v>
      </c>
      <c r="F746" s="20"/>
      <c r="G746" s="103">
        <v>10519</v>
      </c>
      <c r="H746" s="20" t="s">
        <v>117</v>
      </c>
      <c r="I746" s="40" t="s">
        <v>1101</v>
      </c>
      <c r="J746" s="20" t="s">
        <v>1537</v>
      </c>
      <c r="K746" s="127">
        <v>360101</v>
      </c>
      <c r="L746" s="210">
        <v>360101</v>
      </c>
      <c r="M746" s="210">
        <f>(12*(QUOTIENT(L746,10000)-31))+MOD(QUOTIENT(L746,100),100)+MOD(L746,100)-1</f>
        <v>61</v>
      </c>
      <c r="N746" s="11">
        <f>INT(L746/100)+(100*INT((MOD(L746,100)-1)/12))+MOD(MOD(L746,100)-1,12)</f>
        <v>3601</v>
      </c>
      <c r="U746" s="11"/>
      <c r="V746" s="11"/>
      <c r="W746" s="11"/>
      <c r="X746" s="51"/>
      <c r="Y746" s="11"/>
      <c r="Z746" s="11"/>
      <c r="AA746" s="11"/>
      <c r="AV746" s="58"/>
      <c r="AW746" s="11"/>
      <c r="AX746" s="11"/>
      <c r="AY746" s="11"/>
      <c r="BC746" s="11"/>
      <c r="BD746" s="11"/>
      <c r="BQ746" s="70"/>
      <c r="BR746" s="11"/>
      <c r="BS746" s="11"/>
      <c r="BU746" s="43"/>
      <c r="BV746" s="11"/>
      <c r="BW746" s="11"/>
      <c r="BX746" s="11"/>
      <c r="BY746" s="11"/>
      <c r="BZ746" s="11"/>
      <c r="CA746" s="11"/>
      <c r="CB746" s="11"/>
      <c r="CC746" s="11"/>
      <c r="CD746" s="11"/>
      <c r="CE746" s="11"/>
      <c r="CF746" s="58"/>
    </row>
    <row r="747" spans="1:109" ht="14.25">
      <c r="A747" s="162" t="str">
        <f t="shared" si="40"/>
        <v>GG044-Offord-03</v>
      </c>
      <c r="B747" s="168" t="s">
        <v>709</v>
      </c>
      <c r="C747" s="146" t="s">
        <v>2085</v>
      </c>
      <c r="D747" s="168" t="s">
        <v>710</v>
      </c>
      <c r="E747" s="163" t="s">
        <v>2037</v>
      </c>
      <c r="F747" s="163"/>
      <c r="G747" s="150">
        <v>8316</v>
      </c>
      <c r="H747" s="163" t="s">
        <v>138</v>
      </c>
      <c r="I747" s="169" t="s">
        <v>1099</v>
      </c>
      <c r="K747" s="153">
        <v>360101</v>
      </c>
      <c r="L747" s="212">
        <v>360101</v>
      </c>
      <c r="M747" s="210">
        <f>(12*(QUOTIENT(L747,10000)-31))+MOD(QUOTIENT(L747,100),100)+MOD(L747,100)-1</f>
        <v>61</v>
      </c>
      <c r="N747" s="1">
        <f>3100+(100*QUOTIENT(M747-1,12))+MOD(M747-1,12)+1</f>
        <v>3601</v>
      </c>
      <c r="O747" s="153" t="s">
        <v>2108</v>
      </c>
      <c r="X747" s="52"/>
      <c r="AJ747" s="52"/>
      <c r="AV747" s="52"/>
      <c r="BH747" s="52"/>
      <c r="BU747" s="43"/>
      <c r="CF747" s="52"/>
      <c r="CS747" s="122"/>
      <c r="DE747" s="122"/>
    </row>
    <row r="748" spans="1:84" ht="15">
      <c r="A748" s="175" t="str">
        <f>H748&amp;"-"&amp;B748&amp;"-"&amp;I748</f>
        <v>RofP037 (1632XMAS)-Wild-18</v>
      </c>
      <c r="B748" s="177" t="s">
        <v>46</v>
      </c>
      <c r="C748" s="177" t="s">
        <v>2184</v>
      </c>
      <c r="D748" s="183" t="s">
        <v>47</v>
      </c>
      <c r="E748" s="183" t="s">
        <v>1848</v>
      </c>
      <c r="F748" s="183"/>
      <c r="G748" s="176"/>
      <c r="H748" s="177" t="s">
        <v>1827</v>
      </c>
      <c r="I748" s="175" t="s">
        <v>1114</v>
      </c>
      <c r="J748" s="176"/>
      <c r="K748" s="223">
        <v>360101</v>
      </c>
      <c r="L748" s="223">
        <v>361201</v>
      </c>
      <c r="M748" s="210">
        <f>(12*(QUOTIENT(L748,10000)-31))+MOD(QUOTIENT(L748,100),100)+MOD(L748,100)-1</f>
        <v>72</v>
      </c>
      <c r="N748" s="1">
        <f>3100+(100*QUOTIENT(M748-1,12))+MOD(M748-1,12)+1</f>
        <v>3612</v>
      </c>
      <c r="BU748" s="22"/>
      <c r="BV748" s="24"/>
      <c r="BW748" s="24"/>
      <c r="BX748" s="24"/>
      <c r="BY748" s="24"/>
      <c r="BZ748" s="24"/>
      <c r="CA748" s="24"/>
      <c r="CB748" s="24"/>
      <c r="CC748" s="24"/>
      <c r="CD748" s="24"/>
      <c r="CE748" s="24"/>
      <c r="CF748" s="91"/>
    </row>
    <row r="749" spans="1:109" s="346" customFormat="1" ht="14.25">
      <c r="A749" s="349" t="str">
        <f aca="true" t="shared" si="41" ref="A749:A761">TRIM(H749)&amp;"-"&amp;B749&amp;"-"&amp;I749</f>
        <v>GG077-Cooper-01</v>
      </c>
      <c r="B749" s="343" t="s">
        <v>893</v>
      </c>
      <c r="C749" s="343" t="s">
        <v>2085</v>
      </c>
      <c r="D749" s="343" t="s">
        <v>1455</v>
      </c>
      <c r="E749" s="344" t="s">
        <v>1456</v>
      </c>
      <c r="F749" s="343"/>
      <c r="G749" s="343">
        <v>3185</v>
      </c>
      <c r="H749" s="343" t="s">
        <v>1457</v>
      </c>
      <c r="I749" s="343" t="s">
        <v>1097</v>
      </c>
      <c r="J749" s="345"/>
      <c r="K749" s="225">
        <v>360104</v>
      </c>
      <c r="L749" s="225">
        <v>360104</v>
      </c>
      <c r="M749" s="210">
        <f>(12*(QUOTIENT(L749,10000)-31))+MOD(QUOTIENT(L749,100),100)+MOD(L749,100)-1</f>
        <v>64</v>
      </c>
      <c r="N749" s="346">
        <f>3100+(100*QUOTIENT(M749-1,12))+MOD(M749-1,12)+1</f>
        <v>3604</v>
      </c>
      <c r="O749" s="344" t="s">
        <v>1458</v>
      </c>
      <c r="X749" s="61"/>
      <c r="AJ749" s="347"/>
      <c r="AV749" s="347"/>
      <c r="BH749" s="347"/>
      <c r="BT749" s="347"/>
      <c r="BU749" s="295"/>
      <c r="BV749" s="295"/>
      <c r="BW749" s="295"/>
      <c r="BX749" s="295"/>
      <c r="BY749" s="295"/>
      <c r="CF749" s="347"/>
      <c r="CS749" s="348"/>
      <c r="DE749" s="348"/>
    </row>
    <row r="750" spans="1:77" ht="15">
      <c r="A750" s="175" t="str">
        <f t="shared" si="41"/>
        <v>GG083-Silk-02</v>
      </c>
      <c r="B750" s="175" t="s">
        <v>1492</v>
      </c>
      <c r="C750" s="175" t="s">
        <v>2085</v>
      </c>
      <c r="D750" s="175" t="s">
        <v>1493</v>
      </c>
      <c r="E750" s="177" t="s">
        <v>1506</v>
      </c>
      <c r="F750" s="175"/>
      <c r="G750" s="175">
        <v>4646</v>
      </c>
      <c r="H750" s="175" t="s">
        <v>1505</v>
      </c>
      <c r="I750" s="175" t="s">
        <v>1098</v>
      </c>
      <c r="J750" s="176"/>
      <c r="K750" s="224">
        <v>360104</v>
      </c>
      <c r="L750" s="224">
        <v>360402</v>
      </c>
      <c r="M750" s="210">
        <f>(12*(QUOTIENT(L750,10000)-31))+MOD(QUOTIENT(L750,100),100)+MOD(L750,100)-1</f>
        <v>65</v>
      </c>
      <c r="N750" s="1">
        <f>3100+(100*QUOTIENT(M750-1,12))+MOD(M750-1,12)+1</f>
        <v>3605</v>
      </c>
      <c r="O750" s="178" t="s">
        <v>1507</v>
      </c>
      <c r="BU750" s="35"/>
      <c r="BV750" s="35"/>
      <c r="BW750" s="35"/>
      <c r="BX750" s="43"/>
      <c r="BY750" s="36"/>
    </row>
    <row r="751" spans="1:109" s="11" customFormat="1" ht="15">
      <c r="A751" s="274" t="str">
        <f t="shared" si="41"/>
        <v>GG087-Howard-02</v>
      </c>
      <c r="B751" s="274" t="s">
        <v>898</v>
      </c>
      <c r="C751" s="274" t="s">
        <v>2085</v>
      </c>
      <c r="D751" s="274" t="s">
        <v>899</v>
      </c>
      <c r="E751" s="275" t="s">
        <v>1542</v>
      </c>
      <c r="F751" s="274"/>
      <c r="G751" s="274">
        <v>1008</v>
      </c>
      <c r="H751" s="274" t="s">
        <v>1529</v>
      </c>
      <c r="I751" s="274" t="s">
        <v>1098</v>
      </c>
      <c r="J751" s="276"/>
      <c r="K751" s="258">
        <v>360112</v>
      </c>
      <c r="L751" s="277">
        <v>36012</v>
      </c>
      <c r="M751" s="215"/>
      <c r="O751" s="276"/>
      <c r="X751" s="51"/>
      <c r="AJ751" s="58"/>
      <c r="AV751" s="58"/>
      <c r="BH751" s="58"/>
      <c r="BT751" s="58"/>
      <c r="BU751" s="43"/>
      <c r="BV751" s="43"/>
      <c r="BW751" s="43"/>
      <c r="BX751" s="43"/>
      <c r="BY751" s="43"/>
      <c r="BZ751" s="43"/>
      <c r="CA751" s="43"/>
      <c r="CB751" s="43"/>
      <c r="CC751" s="43"/>
      <c r="CD751" s="43"/>
      <c r="CE751" s="43"/>
      <c r="CF751" s="74"/>
      <c r="CS751" s="132"/>
      <c r="DE751" s="132"/>
    </row>
    <row r="752" spans="1:84" ht="14.25">
      <c r="A752" s="1" t="str">
        <f t="shared" si="41"/>
        <v>GG016-Howard-02</v>
      </c>
      <c r="B752" s="19" t="s">
        <v>898</v>
      </c>
      <c r="C752" s="19" t="s">
        <v>2085</v>
      </c>
      <c r="D752" s="19" t="s">
        <v>899</v>
      </c>
      <c r="E752" s="20" t="s">
        <v>90</v>
      </c>
      <c r="F752" s="20"/>
      <c r="G752" s="103">
        <v>4333</v>
      </c>
      <c r="H752" s="20" t="s">
        <v>110</v>
      </c>
      <c r="I752" s="40" t="s">
        <v>1098</v>
      </c>
      <c r="K752" s="127">
        <v>360112</v>
      </c>
      <c r="L752" s="210">
        <v>360112</v>
      </c>
      <c r="M752" s="210">
        <f>(12*(QUOTIENT(L752,10000)-31))+MOD(QUOTIENT(L752,100),100)+MOD(L752,100)-1</f>
        <v>72</v>
      </c>
      <c r="N752" s="1">
        <f>INT(L752/100)+(100*INT((MOD(L752,100)-1)/12))+MOD(MOD(L752,100)-1,12)</f>
        <v>3612</v>
      </c>
      <c r="U752" s="11"/>
      <c r="V752" s="11"/>
      <c r="W752" s="11"/>
      <c r="X752" s="51"/>
      <c r="Y752" s="11"/>
      <c r="Z752" s="11"/>
      <c r="AA752" s="11"/>
      <c r="BC752" s="11"/>
      <c r="BD752" s="11"/>
      <c r="BQ752" s="70"/>
      <c r="BR752" s="11"/>
      <c r="BS752" s="11"/>
      <c r="BU752" s="266"/>
      <c r="BV752" s="266"/>
      <c r="BW752" s="266"/>
      <c r="BX752" s="266"/>
      <c r="BY752" s="266"/>
      <c r="BZ752" s="266"/>
      <c r="CA752" s="266"/>
      <c r="CB752" s="266"/>
      <c r="CC752" s="266"/>
      <c r="CD752" s="266"/>
      <c r="CE752" s="266"/>
      <c r="CF752" s="74"/>
    </row>
    <row r="753" spans="1:109" ht="14.25">
      <c r="A753" s="162" t="str">
        <f t="shared" si="41"/>
        <v>GG045-Palmer-01</v>
      </c>
      <c r="B753" s="168" t="s">
        <v>2043</v>
      </c>
      <c r="C753" s="146" t="s">
        <v>2085</v>
      </c>
      <c r="D753" s="168" t="s">
        <v>2044</v>
      </c>
      <c r="E753" s="163" t="s">
        <v>2045</v>
      </c>
      <c r="F753" s="163"/>
      <c r="G753" s="150">
        <v>6414</v>
      </c>
      <c r="H753" s="163" t="s">
        <v>139</v>
      </c>
      <c r="I753" s="169" t="s">
        <v>1097</v>
      </c>
      <c r="J753" s="311" t="s">
        <v>1539</v>
      </c>
      <c r="K753" s="153">
        <v>360112</v>
      </c>
      <c r="L753" s="212">
        <v>360112</v>
      </c>
      <c r="M753" s="210">
        <f>(12*(QUOTIENT(L753,10000)-31))+MOD(QUOTIENT(L753,100),100)+MOD(L753,100)-1</f>
        <v>72</v>
      </c>
      <c r="N753" s="1">
        <f>3100+(100*QUOTIENT(M753-1,12))+MOD(M753-1,12)+1</f>
        <v>3612</v>
      </c>
      <c r="X753" s="52"/>
      <c r="AJ753" s="52"/>
      <c r="AV753" s="52"/>
      <c r="BH753" s="52"/>
      <c r="BU753" s="266"/>
      <c r="BV753" s="266"/>
      <c r="BW753" s="266"/>
      <c r="BX753" s="266"/>
      <c r="BY753" s="266"/>
      <c r="BZ753" s="266"/>
      <c r="CA753" s="266"/>
      <c r="CB753" s="266"/>
      <c r="CC753" s="266"/>
      <c r="CD753" s="266"/>
      <c r="CE753" s="266"/>
      <c r="CF753" s="74"/>
      <c r="CS753" s="122"/>
      <c r="DE753" s="122"/>
    </row>
    <row r="754" spans="1:84" ht="15">
      <c r="A754" s="175" t="str">
        <f t="shared" si="41"/>
        <v>GG053-Howard-02</v>
      </c>
      <c r="B754" s="175" t="s">
        <v>898</v>
      </c>
      <c r="C754" s="175" t="s">
        <v>2085</v>
      </c>
      <c r="D754" s="175" t="s">
        <v>1161</v>
      </c>
      <c r="E754" s="177" t="s">
        <v>1181</v>
      </c>
      <c r="F754" s="175"/>
      <c r="G754" s="175">
        <v>10222</v>
      </c>
      <c r="H754" s="175" t="s">
        <v>1180</v>
      </c>
      <c r="I754" s="179" t="s">
        <v>1098</v>
      </c>
      <c r="J754" s="178"/>
      <c r="K754" s="224">
        <v>360112</v>
      </c>
      <c r="L754" s="224">
        <v>360112</v>
      </c>
      <c r="M754" s="210">
        <f>(12*(QUOTIENT(L754,10000)-31))+MOD(QUOTIENT(L754,100),100)+MOD(L754,100)-1</f>
        <v>72</v>
      </c>
      <c r="N754" s="1">
        <f>3100+(100*QUOTIENT(M754-1,12))+MOD(M754-1,12)+1</f>
        <v>3612</v>
      </c>
      <c r="O754" s="178" t="s">
        <v>1182</v>
      </c>
      <c r="BU754" s="43"/>
      <c r="BV754" s="43"/>
      <c r="BW754" s="43"/>
      <c r="BX754" s="43"/>
      <c r="BY754" s="43"/>
      <c r="BZ754" s="43"/>
      <c r="CA754" s="43"/>
      <c r="CB754" s="43"/>
      <c r="CC754" s="43"/>
      <c r="CD754" s="43"/>
      <c r="CE754" s="43"/>
      <c r="CF754" s="74"/>
    </row>
    <row r="755" spans="1:84" ht="15">
      <c r="A755" s="175" t="str">
        <f t="shared" si="41"/>
        <v>GG058-Howard-01</v>
      </c>
      <c r="B755" s="175" t="s">
        <v>898</v>
      </c>
      <c r="C755" s="175" t="s">
        <v>2085</v>
      </c>
      <c r="D755" s="175" t="s">
        <v>899</v>
      </c>
      <c r="E755" s="177" t="s">
        <v>1256</v>
      </c>
      <c r="F755" s="175"/>
      <c r="G755" s="175">
        <v>3118</v>
      </c>
      <c r="H755" s="175" t="s">
        <v>1257</v>
      </c>
      <c r="I755" s="179" t="s">
        <v>1097</v>
      </c>
      <c r="J755" s="176"/>
      <c r="K755" s="224">
        <v>360112</v>
      </c>
      <c r="L755" s="224">
        <v>360112</v>
      </c>
      <c r="M755" s="210">
        <f>(12*(QUOTIENT(L755,10000)-31))+MOD(QUOTIENT(L755,100),100)+MOD(L755,100)-1</f>
        <v>72</v>
      </c>
      <c r="N755" s="1">
        <f>3100+(100*QUOTIENT(M755-1,12))+MOD(M755-1,12)+1</f>
        <v>3612</v>
      </c>
      <c r="O755" s="179"/>
      <c r="BU755" s="43"/>
      <c r="BV755" s="43"/>
      <c r="BW755" s="43"/>
      <c r="BX755" s="43"/>
      <c r="BY755" s="43"/>
      <c r="BZ755" s="43"/>
      <c r="CA755" s="43"/>
      <c r="CB755" s="43"/>
      <c r="CC755" s="43"/>
      <c r="CD755" s="43"/>
      <c r="CE755" s="43"/>
      <c r="CF755" s="74"/>
    </row>
    <row r="756" spans="1:84" ht="14.25">
      <c r="A756" s="11" t="str">
        <f t="shared" si="41"/>
        <v>GG031-Carroll-04</v>
      </c>
      <c r="B756" s="70" t="s">
        <v>42</v>
      </c>
      <c r="C756" s="70" t="s">
        <v>2085</v>
      </c>
      <c r="D756" s="70" t="s">
        <v>43</v>
      </c>
      <c r="E756" s="20" t="s">
        <v>468</v>
      </c>
      <c r="F756" s="20"/>
      <c r="G756" s="103">
        <v>7239</v>
      </c>
      <c r="H756" s="20" t="s">
        <v>125</v>
      </c>
      <c r="I756" s="40" t="s">
        <v>1100</v>
      </c>
      <c r="K756" s="127">
        <v>360112</v>
      </c>
      <c r="L756" s="215">
        <v>361012</v>
      </c>
      <c r="M756" s="210">
        <f>(12*(QUOTIENT(L756,10000)-31))+MOD(QUOTIENT(L756,100),100)+MOD(L756,100)-1</f>
        <v>81</v>
      </c>
      <c r="N756" s="1">
        <f>3100+(100*QUOTIENT(M756-1,12))+MOD(M756-1,12)+1</f>
        <v>3709</v>
      </c>
      <c r="U756" s="11"/>
      <c r="V756" s="11"/>
      <c r="W756" s="11"/>
      <c r="X756" s="51"/>
      <c r="Y756" s="11"/>
      <c r="Z756" s="11"/>
      <c r="AA756" s="11"/>
      <c r="BC756" s="11"/>
      <c r="BD756" s="11"/>
      <c r="BQ756" s="70"/>
      <c r="BR756" s="11"/>
      <c r="BS756" s="11"/>
      <c r="BU756" s="43"/>
      <c r="BV756" s="43"/>
      <c r="BW756" s="43"/>
      <c r="BX756" s="43"/>
      <c r="BY756" s="43"/>
      <c r="BZ756" s="43"/>
      <c r="CA756" s="43"/>
      <c r="CB756" s="43"/>
      <c r="CC756" s="43"/>
      <c r="CD756" s="43"/>
      <c r="CE756" s="43"/>
      <c r="CF756" s="74"/>
    </row>
    <row r="757" spans="1:74" ht="15">
      <c r="A757" s="175" t="str">
        <f t="shared" si="41"/>
        <v>GG068-Offord-01</v>
      </c>
      <c r="B757" s="175" t="s">
        <v>709</v>
      </c>
      <c r="C757" s="175" t="s">
        <v>2085</v>
      </c>
      <c r="D757" s="175" t="s">
        <v>710</v>
      </c>
      <c r="E757" s="177" t="s">
        <v>1385</v>
      </c>
      <c r="F757" s="175"/>
      <c r="G757" s="175">
        <v>3310</v>
      </c>
      <c r="H757" s="175" t="s">
        <v>1386</v>
      </c>
      <c r="I757" s="175" t="s">
        <v>1097</v>
      </c>
      <c r="J757" s="176"/>
      <c r="K757" s="223">
        <v>360201</v>
      </c>
      <c r="L757" s="223">
        <v>360201</v>
      </c>
      <c r="M757" s="210">
        <f>(12*(QUOTIENT(L757,10000)-31))+MOD(QUOTIENT(L757,100),100)+MOD(L757,100)-1</f>
        <v>62</v>
      </c>
      <c r="N757" s="1">
        <f>3100+(100*QUOTIENT(M757-1,12))+MOD(M757-1,12)+1</f>
        <v>3602</v>
      </c>
      <c r="O757" s="176"/>
      <c r="BV757" s="43"/>
    </row>
    <row r="758" spans="1:74" ht="15">
      <c r="A758" s="175" t="str">
        <f t="shared" si="41"/>
        <v>GG071-Palmer-01</v>
      </c>
      <c r="B758" s="175" t="s">
        <v>2043</v>
      </c>
      <c r="C758" s="175" t="s">
        <v>2085</v>
      </c>
      <c r="D758" s="175" t="s">
        <v>2044</v>
      </c>
      <c r="E758" s="177" t="s">
        <v>1412</v>
      </c>
      <c r="F758" s="175"/>
      <c r="G758" s="175">
        <v>6335</v>
      </c>
      <c r="H758" s="175" t="s">
        <v>1413</v>
      </c>
      <c r="I758" s="175" t="s">
        <v>1097</v>
      </c>
      <c r="J758" s="176"/>
      <c r="K758" s="224">
        <v>360201</v>
      </c>
      <c r="L758" s="224">
        <v>360201</v>
      </c>
      <c r="M758" s="210">
        <f>(12*(QUOTIENT(L758,10000)-31))+MOD(QUOTIENT(L758,100),100)+MOD(L758,100)-1</f>
        <v>62</v>
      </c>
      <c r="N758" s="1">
        <f>3100+(100*QUOTIENT(M758-1,12))+MOD(M758-1,12)+1</f>
        <v>3602</v>
      </c>
      <c r="O758" s="176"/>
      <c r="BV758" s="43"/>
    </row>
    <row r="759" spans="1:75" ht="15">
      <c r="A759" s="175" t="str">
        <f t="shared" si="41"/>
        <v>GG100-Hasseler-09</v>
      </c>
      <c r="B759" s="175" t="s">
        <v>478</v>
      </c>
      <c r="C759" s="175" t="s">
        <v>2085</v>
      </c>
      <c r="D759" s="175" t="s">
        <v>479</v>
      </c>
      <c r="E759" s="177" t="s">
        <v>1669</v>
      </c>
      <c r="F759" s="175"/>
      <c r="G759" s="175">
        <v>4977</v>
      </c>
      <c r="H759" s="175" t="s">
        <v>1655</v>
      </c>
      <c r="I759" s="175" t="s">
        <v>1105</v>
      </c>
      <c r="J759" s="176"/>
      <c r="K759" s="223">
        <v>360201</v>
      </c>
      <c r="L759" s="223">
        <v>360301</v>
      </c>
      <c r="M759" s="210">
        <f>(12*(QUOTIENT(L759,10000)-31))+MOD(QUOTIENT(L759,100),100)+MOD(L759,100)-1</f>
        <v>63</v>
      </c>
      <c r="N759" s="1">
        <f>3100+(100*QUOTIENT(M759-1,12))+MOD(M759-1,12)+1</f>
        <v>3603</v>
      </c>
      <c r="BV759" s="22"/>
      <c r="BW759" s="23"/>
    </row>
    <row r="760" spans="1:109" s="11" customFormat="1" ht="14.25">
      <c r="A760" s="175" t="str">
        <f>TRIM(H760)&amp;"-"&amp;B760&amp;"-"&amp;I760</f>
        <v>RoFP041-Offord-00</v>
      </c>
      <c r="B760" s="70" t="s">
        <v>709</v>
      </c>
      <c r="C760" s="70" t="s">
        <v>2185</v>
      </c>
      <c r="D760" s="70" t="s">
        <v>710</v>
      </c>
      <c r="E760" s="89" t="s">
        <v>614</v>
      </c>
      <c r="F760" s="89"/>
      <c r="G760" s="105"/>
      <c r="H760" s="89" t="s">
        <v>615</v>
      </c>
      <c r="I760" s="177" t="str">
        <f>TEXT(0,"00")</f>
        <v>00</v>
      </c>
      <c r="J760" s="15"/>
      <c r="K760" s="130">
        <v>360201</v>
      </c>
      <c r="L760" s="215">
        <v>360501</v>
      </c>
      <c r="M760" s="210">
        <f>(12*(QUOTIENT(L760,10000)-31))+MOD(QUOTIENT(L760,100),100)+MOD(L760,100)-1</f>
        <v>65</v>
      </c>
      <c r="N760" s="1">
        <f>3100+(100*QUOTIENT(M760-1,12))+MOD(M760-1,12)+1</f>
        <v>3605</v>
      </c>
      <c r="X760" s="51"/>
      <c r="AJ760" s="58"/>
      <c r="AV760" s="58"/>
      <c r="BH760" s="58"/>
      <c r="BQ760" s="70"/>
      <c r="BT760" s="58"/>
      <c r="BV760" s="22"/>
      <c r="BW760" s="24"/>
      <c r="BX760" s="24"/>
      <c r="BY760" s="23"/>
      <c r="CF760" s="58"/>
      <c r="CS760" s="132"/>
      <c r="DE760" s="132"/>
    </row>
    <row r="761" spans="1:78" ht="15">
      <c r="A761" s="175" t="str">
        <f t="shared" si="41"/>
        <v>GG057-Offord-04</v>
      </c>
      <c r="B761" s="175" t="s">
        <v>709</v>
      </c>
      <c r="C761" s="175" t="s">
        <v>2085</v>
      </c>
      <c r="D761" s="175" t="s">
        <v>710</v>
      </c>
      <c r="E761" s="177" t="s">
        <v>1251</v>
      </c>
      <c r="F761" s="175"/>
      <c r="G761" s="175">
        <v>10721</v>
      </c>
      <c r="H761" s="175" t="s">
        <v>1244</v>
      </c>
      <c r="I761" s="179" t="s">
        <v>1100</v>
      </c>
      <c r="J761" s="176"/>
      <c r="K761" s="223">
        <v>360201</v>
      </c>
      <c r="L761" s="223">
        <v>360601</v>
      </c>
      <c r="M761" s="210">
        <f>(12*(QUOTIENT(L761,10000)-31))+MOD(QUOTIENT(L761,100),100)+MOD(L761,100)-1</f>
        <v>66</v>
      </c>
      <c r="N761" s="1">
        <f>3100+(100*QUOTIENT(M761-1,12))+MOD(M761-1,12)+1</f>
        <v>3606</v>
      </c>
      <c r="O761" s="176"/>
      <c r="BV761" s="22"/>
      <c r="BW761" s="24"/>
      <c r="BX761" s="24"/>
      <c r="BY761" s="24"/>
      <c r="BZ761" s="23"/>
    </row>
    <row r="762" spans="1:109" s="11" customFormat="1" ht="15">
      <c r="A762" s="274" t="str">
        <f>H762&amp;"-"&amp;B762&amp;"-"&amp;I762</f>
        <v>RofP022-Carrico-03</v>
      </c>
      <c r="B762" s="275" t="s">
        <v>812</v>
      </c>
      <c r="C762" s="275" t="s">
        <v>2184</v>
      </c>
      <c r="D762" s="275" t="s">
        <v>813</v>
      </c>
      <c r="E762" s="275" t="s">
        <v>413</v>
      </c>
      <c r="F762" s="354" t="s">
        <v>411</v>
      </c>
      <c r="G762" s="276"/>
      <c r="H762" s="275" t="s">
        <v>1784</v>
      </c>
      <c r="I762" s="274" t="s">
        <v>1099</v>
      </c>
      <c r="J762" s="276"/>
      <c r="K762" s="234">
        <v>360201</v>
      </c>
      <c r="L762" s="234">
        <v>360801</v>
      </c>
      <c r="M762" s="215">
        <f>(12*(QUOTIENT(L762,10000)-31))+MOD(QUOTIENT(L762,100),100)+MOD(L762,100)-1</f>
        <v>68</v>
      </c>
      <c r="N762" s="11">
        <f>3100+(100*QUOTIENT(M762-1,12))+MOD(M762-1,12)+1</f>
        <v>3608</v>
      </c>
      <c r="X762" s="51"/>
      <c r="AJ762" s="58"/>
      <c r="AV762" s="58"/>
      <c r="BH762" s="58"/>
      <c r="BT762" s="58"/>
      <c r="BV762" s="22"/>
      <c r="BW762" s="24"/>
      <c r="BX762" s="24"/>
      <c r="BY762" s="24"/>
      <c r="BZ762" s="24"/>
      <c r="CA762" s="24"/>
      <c r="CB762" s="23"/>
      <c r="CF762" s="58"/>
      <c r="CS762" s="132"/>
      <c r="DE762" s="132"/>
    </row>
    <row r="763" spans="1:83" ht="15">
      <c r="A763" s="175" t="str">
        <f>TRIM(H763)&amp;"-"&amp;B763&amp;"-"&amp;I763</f>
        <v>GG084-DeMarce-02</v>
      </c>
      <c r="B763" s="175" t="s">
        <v>718</v>
      </c>
      <c r="C763" s="175" t="s">
        <v>2085</v>
      </c>
      <c r="D763" s="175" t="s">
        <v>719</v>
      </c>
      <c r="E763" s="177" t="s">
        <v>1511</v>
      </c>
      <c r="F763" s="177"/>
      <c r="G763" s="175">
        <v>5972</v>
      </c>
      <c r="H763" s="175" t="s">
        <v>1510</v>
      </c>
      <c r="I763" s="175" t="s">
        <v>1098</v>
      </c>
      <c r="J763" s="176"/>
      <c r="K763" s="224">
        <v>360201</v>
      </c>
      <c r="L763" s="224">
        <v>361101</v>
      </c>
      <c r="M763" s="210">
        <f>(12*(QUOTIENT(L763,10000)-31))+MOD(QUOTIENT(L763,100),100)+MOD(L763,100)-1</f>
        <v>71</v>
      </c>
      <c r="N763" s="1">
        <f>3100+(100*QUOTIENT(M763-1,12))+MOD(M763-1,12)+1</f>
        <v>3611</v>
      </c>
      <c r="O763" s="176"/>
      <c r="BV763" s="22"/>
      <c r="BW763" s="24"/>
      <c r="BX763" s="24"/>
      <c r="BY763" s="24"/>
      <c r="BZ763" s="24"/>
      <c r="CA763" s="24"/>
      <c r="CB763" s="24"/>
      <c r="CC763" s="24"/>
      <c r="CD763" s="24"/>
      <c r="CE763" s="23"/>
    </row>
    <row r="764" spans="1:88" ht="14.25">
      <c r="A764" s="191" t="str">
        <f>H764</f>
        <v>B37-VOLGA</v>
      </c>
      <c r="B764" s="177" t="s">
        <v>679</v>
      </c>
      <c r="C764" s="177" t="s">
        <v>2187</v>
      </c>
      <c r="D764" s="177" t="s">
        <v>1675</v>
      </c>
      <c r="E764" s="177" t="s">
        <v>1676</v>
      </c>
      <c r="F764" s="177" t="s">
        <v>2164</v>
      </c>
      <c r="G764" s="176"/>
      <c r="H764" s="177" t="s">
        <v>1674</v>
      </c>
      <c r="I764" s="177" t="str">
        <f>TEXT(0,"00")</f>
        <v>00</v>
      </c>
      <c r="J764" s="176"/>
      <c r="K764" s="198">
        <v>360201</v>
      </c>
      <c r="L764" s="231">
        <v>370401</v>
      </c>
      <c r="M764" s="210">
        <f>(12*(QUOTIENT(L764,10000)-31))+MOD(QUOTIENT(L764,100),100)+MOD(L764,100)-1</f>
        <v>76</v>
      </c>
      <c r="N764" s="1">
        <f>3100+(100*QUOTIENT(M764-1,12))+MOD(M764-1,12)+1</f>
        <v>3704</v>
      </c>
      <c r="BV764" s="22"/>
      <c r="BW764" s="24"/>
      <c r="BX764" s="24"/>
      <c r="BY764" s="24"/>
      <c r="BZ764" s="24"/>
      <c r="CA764" s="24"/>
      <c r="CB764" s="24"/>
      <c r="CC764" s="24"/>
      <c r="CD764" s="24"/>
      <c r="CE764" s="24"/>
      <c r="CF764" s="56"/>
      <c r="CG764" s="24"/>
      <c r="CH764" s="24"/>
      <c r="CI764" s="24"/>
      <c r="CJ764" s="23"/>
    </row>
    <row r="765" spans="1:75" ht="15">
      <c r="A765" s="175" t="str">
        <f>TRIM(H765)&amp;"-"&amp;B765&amp;"-"&amp;I765</f>
        <v>GG075-Offord-01</v>
      </c>
      <c r="B765" s="175" t="s">
        <v>709</v>
      </c>
      <c r="C765" s="175" t="s">
        <v>2085</v>
      </c>
      <c r="D765" s="175" t="s">
        <v>710</v>
      </c>
      <c r="E765" s="177" t="s">
        <v>1444</v>
      </c>
      <c r="F765" s="177"/>
      <c r="G765" s="175">
        <v>5518</v>
      </c>
      <c r="H765" s="175" t="s">
        <v>1445</v>
      </c>
      <c r="I765" s="177" t="s">
        <v>1097</v>
      </c>
      <c r="J765" s="176"/>
      <c r="K765" s="223">
        <v>360301</v>
      </c>
      <c r="L765" s="223">
        <v>360301</v>
      </c>
      <c r="M765" s="210">
        <f>(12*(QUOTIENT(L765,10000)-31))+MOD(QUOTIENT(L765,100),100)+MOD(L765,100)-1</f>
        <v>63</v>
      </c>
      <c r="N765" s="1">
        <f>3100+(100*QUOTIENT(M765-1,12))+MOD(M765-1,12)+1</f>
        <v>3603</v>
      </c>
      <c r="O765" s="182"/>
      <c r="AM765" s="11"/>
      <c r="BW765" s="43"/>
    </row>
    <row r="766" spans="1:75" ht="15">
      <c r="A766" s="175" t="str">
        <f>TRIM(H766)&amp;"-"&amp;B766&amp;"-"&amp;I766</f>
        <v>GG075-Carrico-02</v>
      </c>
      <c r="B766" s="175" t="s">
        <v>812</v>
      </c>
      <c r="C766" s="175" t="s">
        <v>2085</v>
      </c>
      <c r="D766" s="175" t="s">
        <v>813</v>
      </c>
      <c r="E766" s="177" t="s">
        <v>1446</v>
      </c>
      <c r="F766" s="175"/>
      <c r="G766" s="175">
        <v>11028</v>
      </c>
      <c r="H766" s="175" t="s">
        <v>1445</v>
      </c>
      <c r="I766" s="177" t="s">
        <v>1098</v>
      </c>
      <c r="J766" s="176"/>
      <c r="K766" s="224">
        <v>360301</v>
      </c>
      <c r="L766" s="224">
        <v>360301</v>
      </c>
      <c r="M766" s="210">
        <f>(12*(QUOTIENT(L766,10000)-31))+MOD(QUOTIENT(L766,100),100)+MOD(L766,100)-1</f>
        <v>63</v>
      </c>
      <c r="N766" s="1">
        <f>3100+(100*QUOTIENT(M766-1,12))+MOD(M766-1,12)+1</f>
        <v>3603</v>
      </c>
      <c r="O766" s="176"/>
      <c r="AM766" s="11"/>
      <c r="BW766" s="43"/>
    </row>
    <row r="767" spans="1:75" ht="15">
      <c r="A767" s="175" t="str">
        <f>TRIM(H767)&amp;"-"&amp;B767&amp;"-"&amp;I767</f>
        <v>GG082-Knopp-02</v>
      </c>
      <c r="B767" s="175" t="s">
        <v>1499</v>
      </c>
      <c r="C767" s="175" t="s">
        <v>2085</v>
      </c>
      <c r="D767" s="175" t="s">
        <v>1500</v>
      </c>
      <c r="E767" s="177" t="s">
        <v>1501</v>
      </c>
      <c r="F767" s="175"/>
      <c r="G767" s="175">
        <v>9813</v>
      </c>
      <c r="H767" s="175" t="s">
        <v>1497</v>
      </c>
      <c r="I767" s="175" t="s">
        <v>1098</v>
      </c>
      <c r="J767" s="176"/>
      <c r="K767" s="224">
        <v>360301</v>
      </c>
      <c r="L767" s="224">
        <v>360301</v>
      </c>
      <c r="M767" s="210">
        <f>(12*(QUOTIENT(L767,10000)-31))+MOD(QUOTIENT(L767,100),100)+MOD(L767,100)-1</f>
        <v>63</v>
      </c>
      <c r="N767" s="1">
        <f>3100+(100*QUOTIENT(M767-1,12))+MOD(M767-1,12)+1</f>
        <v>3603</v>
      </c>
      <c r="O767" s="176"/>
      <c r="BW767" s="43"/>
    </row>
    <row r="768" spans="1:75" ht="15">
      <c r="A768" s="175" t="str">
        <f>TRIM(H768)&amp;"-"&amp;B768&amp;"-"&amp;I768</f>
        <v>GG089- Brown-01</v>
      </c>
      <c r="B768" s="175" t="s">
        <v>1560</v>
      </c>
      <c r="C768" s="175" t="s">
        <v>2085</v>
      </c>
      <c r="D768" s="175" t="s">
        <v>1561</v>
      </c>
      <c r="E768" s="177" t="s">
        <v>1562</v>
      </c>
      <c r="F768" s="175"/>
      <c r="G768" s="175">
        <v>12781</v>
      </c>
      <c r="H768" s="175" t="s">
        <v>1563</v>
      </c>
      <c r="I768" s="175" t="s">
        <v>1097</v>
      </c>
      <c r="J768" s="176"/>
      <c r="K768" s="224">
        <v>360301</v>
      </c>
      <c r="L768" s="224">
        <v>360301</v>
      </c>
      <c r="M768" s="210">
        <f>(12*(QUOTIENT(L768,10000)-31))+MOD(QUOTIENT(L768,100),100)+MOD(L768,100)-1</f>
        <v>63</v>
      </c>
      <c r="N768" s="1">
        <f>3100+(100*QUOTIENT(M768-1,12))+MOD(M768-1,12)+1</f>
        <v>3603</v>
      </c>
      <c r="O768" s="176"/>
      <c r="BW768" s="43"/>
    </row>
    <row r="769" spans="1:109" s="11" customFormat="1" ht="15">
      <c r="A769" s="274" t="str">
        <f>H769&amp;"-"&amp;B769&amp;"-"&amp;I769</f>
        <v>RofP022-Carrico-01</v>
      </c>
      <c r="B769" s="275" t="s">
        <v>812</v>
      </c>
      <c r="C769" s="275" t="s">
        <v>2184</v>
      </c>
      <c r="D769" s="275" t="s">
        <v>813</v>
      </c>
      <c r="E769" s="275" t="s">
        <v>1446</v>
      </c>
      <c r="F769" s="354" t="s">
        <v>411</v>
      </c>
      <c r="G769" s="276"/>
      <c r="H769" s="275" t="s">
        <v>1784</v>
      </c>
      <c r="I769" s="274" t="s">
        <v>1097</v>
      </c>
      <c r="J769" s="276"/>
      <c r="K769" s="234">
        <v>360301</v>
      </c>
      <c r="L769" s="234">
        <v>360301</v>
      </c>
      <c r="M769" s="215">
        <f>(12*(QUOTIENT(L769,10000)-31))+MOD(QUOTIENT(L769,100),100)+MOD(L769,100)-1</f>
        <v>63</v>
      </c>
      <c r="N769" s="11">
        <f>3100+(100*QUOTIENT(M769-1,12))+MOD(M769-1,12)+1</f>
        <v>3603</v>
      </c>
      <c r="X769" s="51"/>
      <c r="AJ769" s="58"/>
      <c r="AV769" s="58"/>
      <c r="BH769" s="58"/>
      <c r="BT769" s="58"/>
      <c r="BW769" s="43"/>
      <c r="CF769" s="58"/>
      <c r="CS769" s="132"/>
      <c r="DE769" s="132"/>
    </row>
    <row r="770" spans="1:109" ht="14.25">
      <c r="A770" s="162" t="str">
        <f>TRIM(H770)&amp;"-"&amp;B770&amp;"-"&amp;I770</f>
        <v>GG045-Offord-04</v>
      </c>
      <c r="B770" s="168" t="s">
        <v>709</v>
      </c>
      <c r="C770" s="146" t="s">
        <v>2085</v>
      </c>
      <c r="D770" s="168" t="s">
        <v>710</v>
      </c>
      <c r="E770" s="163" t="s">
        <v>2048</v>
      </c>
      <c r="F770" s="163"/>
      <c r="G770" s="150">
        <v>9712</v>
      </c>
      <c r="H770" s="163" t="s">
        <v>139</v>
      </c>
      <c r="I770" s="169" t="s">
        <v>1100</v>
      </c>
      <c r="K770" s="153">
        <v>360301</v>
      </c>
      <c r="L770" s="212">
        <v>360401</v>
      </c>
      <c r="M770" s="210">
        <f>(12*(QUOTIENT(L770,10000)-31))+MOD(QUOTIENT(L770,100),100)+MOD(L770,100)-1</f>
        <v>64</v>
      </c>
      <c r="N770" s="1">
        <f>3100+(100*QUOTIENT(M770-1,12))+MOD(M770-1,12)+1</f>
        <v>3604</v>
      </c>
      <c r="X770" s="52"/>
      <c r="AJ770" s="52"/>
      <c r="AV770" s="52"/>
      <c r="BH770" s="52"/>
      <c r="BT770" s="52"/>
      <c r="BW770" s="22"/>
      <c r="BX770" s="23"/>
      <c r="CF770" s="52"/>
      <c r="CS770" s="122"/>
      <c r="DE770" s="122"/>
    </row>
    <row r="771" spans="1:77" ht="15">
      <c r="A771" s="175" t="str">
        <f>TRIM(H771)&amp;"-"&amp;B771&amp;"-"&amp;I771</f>
        <v>GG076-Carrico-01</v>
      </c>
      <c r="B771" s="175" t="s">
        <v>812</v>
      </c>
      <c r="C771" s="175" t="s">
        <v>2085</v>
      </c>
      <c r="D771" s="175" t="s">
        <v>813</v>
      </c>
      <c r="E771" s="177" t="s">
        <v>1451</v>
      </c>
      <c r="F771" s="175"/>
      <c r="G771" s="175">
        <v>12057</v>
      </c>
      <c r="H771" s="175" t="s">
        <v>1452</v>
      </c>
      <c r="I771" s="175" t="s">
        <v>1097</v>
      </c>
      <c r="J771" s="176"/>
      <c r="K771" s="224">
        <v>360301</v>
      </c>
      <c r="L771" s="224">
        <v>360501</v>
      </c>
      <c r="M771" s="210">
        <f>(12*(QUOTIENT(L771,10000)-31))+MOD(QUOTIENT(L771,100),100)+MOD(L771,100)-1</f>
        <v>65</v>
      </c>
      <c r="N771" s="1">
        <f>3100+(100*QUOTIENT(M771-1,12))+MOD(M771-1,12)+1</f>
        <v>3605</v>
      </c>
      <c r="O771" s="176"/>
      <c r="BW771" s="22"/>
      <c r="BX771" s="24"/>
      <c r="BY771" s="23"/>
    </row>
    <row r="772" spans="1:89" ht="14.25">
      <c r="A772" s="188" t="str">
        <f>TRIM(H772)&amp;"-"&amp;B772&amp;"-"&amp;I772</f>
        <v>BRF04-Sakalauks-06</v>
      </c>
      <c r="B772" s="184" t="s">
        <v>1719</v>
      </c>
      <c r="C772" s="19" t="s">
        <v>2183</v>
      </c>
      <c r="D772" s="184" t="s">
        <v>1720</v>
      </c>
      <c r="E772" s="184" t="s">
        <v>1721</v>
      </c>
      <c r="F772" s="184"/>
      <c r="G772" s="186"/>
      <c r="H772" s="184" t="s">
        <v>2153</v>
      </c>
      <c r="I772" s="187" t="s">
        <v>1102</v>
      </c>
      <c r="J772" s="186"/>
      <c r="K772" s="214">
        <v>360301</v>
      </c>
      <c r="L772" s="214">
        <v>370501</v>
      </c>
      <c r="M772" s="210">
        <f>(12*(QUOTIENT(L772,10000)-31))+MOD(QUOTIENT(L772,100),100)+MOD(L772,100)-1</f>
        <v>77</v>
      </c>
      <c r="N772" s="1">
        <f>3100+(100*QUOTIENT(M772-1,12))+MOD(M772-1,12)+1</f>
        <v>3705</v>
      </c>
      <c r="BW772" s="7"/>
      <c r="BX772" s="24"/>
      <c r="BY772" s="24"/>
      <c r="BZ772" s="24"/>
      <c r="CA772" s="24"/>
      <c r="CB772" s="24"/>
      <c r="CC772" s="24"/>
      <c r="CD772" s="24"/>
      <c r="CE772" s="24"/>
      <c r="CF772" s="56"/>
      <c r="CG772" s="24"/>
      <c r="CH772" s="24"/>
      <c r="CI772" s="24"/>
      <c r="CJ772" s="24"/>
      <c r="CK772" s="9"/>
    </row>
    <row r="773" spans="1:94" ht="14.25">
      <c r="A773" s="191" t="str">
        <f>H773</f>
        <v>B37-PEACOCK</v>
      </c>
      <c r="B773" s="177" t="s">
        <v>679</v>
      </c>
      <c r="C773" s="177" t="s">
        <v>2187</v>
      </c>
      <c r="D773" s="177" t="s">
        <v>1683</v>
      </c>
      <c r="E773" s="177" t="s">
        <v>1684</v>
      </c>
      <c r="F773" s="177"/>
      <c r="G773" s="176"/>
      <c r="H773" s="177" t="s">
        <v>1682</v>
      </c>
      <c r="I773" s="177" t="str">
        <f>TEXT(0,"00")</f>
        <v>00</v>
      </c>
      <c r="J773" s="176"/>
      <c r="K773" s="198">
        <v>360301</v>
      </c>
      <c r="L773" s="231">
        <v>371001</v>
      </c>
      <c r="M773" s="210">
        <f>(12*(QUOTIENT(L773,10000)-31))+MOD(QUOTIENT(L773,100),100)+MOD(L773,100)-1</f>
        <v>82</v>
      </c>
      <c r="N773" s="1">
        <f>3100+(100*QUOTIENT(M773-1,12))+MOD(M773-1,12)+1</f>
        <v>3710</v>
      </c>
      <c r="BW773" s="22"/>
      <c r="BX773" s="24"/>
      <c r="BY773" s="24"/>
      <c r="BZ773" s="24"/>
      <c r="CA773" s="24"/>
      <c r="CB773" s="24"/>
      <c r="CC773" s="24"/>
      <c r="CD773" s="24"/>
      <c r="CE773" s="24"/>
      <c r="CF773" s="56"/>
      <c r="CG773" s="24"/>
      <c r="CH773" s="24"/>
      <c r="CI773" s="24"/>
      <c r="CJ773" s="24"/>
      <c r="CK773" s="24"/>
      <c r="CL773" s="24"/>
      <c r="CM773" s="24"/>
      <c r="CN773" s="24"/>
      <c r="CO773" s="24"/>
      <c r="CP773" s="23"/>
    </row>
    <row r="774" spans="1:109" ht="14.25">
      <c r="A774" s="162" t="str">
        <f aca="true" t="shared" si="42" ref="A774:A783">TRIM(H774)&amp;"-"&amp;B774&amp;"-"&amp;I774</f>
        <v>GG045-Howard-03</v>
      </c>
      <c r="B774" s="168" t="s">
        <v>898</v>
      </c>
      <c r="C774" s="146" t="s">
        <v>2085</v>
      </c>
      <c r="D774" s="168" t="s">
        <v>899</v>
      </c>
      <c r="E774" s="163" t="s">
        <v>2047</v>
      </c>
      <c r="F774" s="163"/>
      <c r="G774" s="150">
        <v>6512</v>
      </c>
      <c r="H774" s="163" t="s">
        <v>139</v>
      </c>
      <c r="I774" s="169" t="s">
        <v>1099</v>
      </c>
      <c r="J774" s="311" t="s">
        <v>1539</v>
      </c>
      <c r="K774" s="153">
        <v>360302</v>
      </c>
      <c r="L774" s="212">
        <v>360302</v>
      </c>
      <c r="M774" s="210">
        <f>(12*(QUOTIENT(L774,10000)-31))+MOD(QUOTIENT(L774,100),100)+MOD(L774,100)-1</f>
        <v>64</v>
      </c>
      <c r="N774" s="1">
        <f>3100+(100*QUOTIENT(M774-1,12))+MOD(M774-1,12)+1</f>
        <v>3604</v>
      </c>
      <c r="X774" s="52"/>
      <c r="AJ774" s="52"/>
      <c r="AV774" s="52"/>
      <c r="BH774" s="52"/>
      <c r="BT774" s="52"/>
      <c r="BW774" s="43"/>
      <c r="BX774" s="43"/>
      <c r="CF774" s="52"/>
      <c r="CS774" s="122"/>
      <c r="DE774" s="122"/>
    </row>
    <row r="775" spans="1:76" ht="15">
      <c r="A775" s="175" t="str">
        <f t="shared" si="42"/>
        <v>GG070-Brown-02</v>
      </c>
      <c r="B775" s="175" t="s">
        <v>1218</v>
      </c>
      <c r="C775" s="175" t="s">
        <v>2085</v>
      </c>
      <c r="D775" s="175" t="s">
        <v>1379</v>
      </c>
      <c r="E775" s="177" t="s">
        <v>1407</v>
      </c>
      <c r="F775" s="175"/>
      <c r="G775" s="175">
        <v>4215</v>
      </c>
      <c r="H775" s="175" t="s">
        <v>1406</v>
      </c>
      <c r="I775" s="175" t="s">
        <v>1098</v>
      </c>
      <c r="J775" s="177" t="s">
        <v>29</v>
      </c>
      <c r="K775" s="224">
        <v>360302</v>
      </c>
      <c r="L775" s="224">
        <v>360302</v>
      </c>
      <c r="M775" s="210">
        <f>(12*(QUOTIENT(L775,10000)-31))+MOD(QUOTIENT(L775,100),100)+MOD(L775,100)-1</f>
        <v>64</v>
      </c>
      <c r="N775" s="1">
        <f>3100+(100*QUOTIENT(M775-1,12))+MOD(M775-1,12)+1</f>
        <v>3604</v>
      </c>
      <c r="O775" s="178" t="s">
        <v>1390</v>
      </c>
      <c r="BW775" s="76" t="s">
        <v>1883</v>
      </c>
      <c r="BX775" s="43"/>
    </row>
    <row r="776" spans="1:84" ht="14.25">
      <c r="A776" s="1" t="str">
        <f t="shared" si="42"/>
        <v>GG029-Clavell-03</v>
      </c>
      <c r="B776" s="70" t="s">
        <v>805</v>
      </c>
      <c r="C776" s="70" t="s">
        <v>2085</v>
      </c>
      <c r="D776" s="70" t="s">
        <v>1057</v>
      </c>
      <c r="E776" s="20" t="s">
        <v>444</v>
      </c>
      <c r="F776" s="20"/>
      <c r="G776" s="103">
        <v>18058</v>
      </c>
      <c r="H776" s="20" t="s">
        <v>123</v>
      </c>
      <c r="I776" s="40" t="s">
        <v>1099</v>
      </c>
      <c r="K776" s="127">
        <v>360302</v>
      </c>
      <c r="L776" s="215">
        <v>360402</v>
      </c>
      <c r="M776" s="210">
        <f>(12*(QUOTIENT(L776,10000)-31))+MOD(QUOTIENT(L776,100),100)+MOD(L776,100)-1</f>
        <v>65</v>
      </c>
      <c r="N776" s="1">
        <f>3100+(100*QUOTIENT(M776-1,12))+MOD(M776-1,12)+1</f>
        <v>3605</v>
      </c>
      <c r="U776" s="11"/>
      <c r="V776" s="11"/>
      <c r="W776" s="11"/>
      <c r="X776" s="51"/>
      <c r="Y776" s="11"/>
      <c r="Z776" s="11"/>
      <c r="AA776" s="11"/>
      <c r="BC776" s="11"/>
      <c r="BD776" s="11"/>
      <c r="BQ776" s="70"/>
      <c r="BR776" s="11"/>
      <c r="BS776" s="11"/>
      <c r="BU776" s="11"/>
      <c r="BV776" s="11"/>
      <c r="BW776" s="35"/>
      <c r="BX776" s="43"/>
      <c r="BY776" s="36"/>
      <c r="BZ776" s="11"/>
      <c r="CA776" s="11"/>
      <c r="CB776" s="11"/>
      <c r="CC776" s="11"/>
      <c r="CD776" s="11"/>
      <c r="CE776" s="11"/>
      <c r="CF776" s="58"/>
    </row>
    <row r="777" spans="1:77" ht="15">
      <c r="A777" s="175" t="str">
        <f t="shared" si="42"/>
        <v>GG079-Howard-01</v>
      </c>
      <c r="B777" s="175" t="s">
        <v>898</v>
      </c>
      <c r="C777" s="175" t="s">
        <v>2085</v>
      </c>
      <c r="D777" s="175" t="s">
        <v>899</v>
      </c>
      <c r="E777" s="177" t="s">
        <v>1474</v>
      </c>
      <c r="F777" s="175"/>
      <c r="G777" s="175">
        <v>7144</v>
      </c>
      <c r="H777" s="175" t="s">
        <v>1475</v>
      </c>
      <c r="I777" s="175" t="s">
        <v>1097</v>
      </c>
      <c r="J777" s="176"/>
      <c r="K777" s="224">
        <v>360303</v>
      </c>
      <c r="L777" s="224">
        <v>360303</v>
      </c>
      <c r="M777" s="210">
        <f>(12*(QUOTIENT(L777,10000)-31))+MOD(QUOTIENT(L777,100),100)+MOD(L777,100)-1</f>
        <v>65</v>
      </c>
      <c r="N777" s="1">
        <f>3100+(100*QUOTIENT(M777-1,12))+MOD(M777-1,12)+1</f>
        <v>3605</v>
      </c>
      <c r="O777" s="178" t="s">
        <v>1476</v>
      </c>
      <c r="BW777" s="43"/>
      <c r="BX777" s="43"/>
      <c r="BY777" s="43"/>
    </row>
    <row r="778" spans="1:109" s="4" customFormat="1" ht="15">
      <c r="A778" s="175" t="str">
        <f t="shared" si="42"/>
        <v>GG052-Carroll-06</v>
      </c>
      <c r="B778" s="175" t="s">
        <v>42</v>
      </c>
      <c r="C778" s="175" t="s">
        <v>2085</v>
      </c>
      <c r="D778" s="175" t="s">
        <v>532</v>
      </c>
      <c r="E778" s="177" t="s">
        <v>1178</v>
      </c>
      <c r="F778" s="175"/>
      <c r="G778" s="175">
        <v>11395</v>
      </c>
      <c r="H778" s="175" t="s">
        <v>1167</v>
      </c>
      <c r="I778" s="175" t="s">
        <v>1102</v>
      </c>
      <c r="J778" s="178" t="s">
        <v>22</v>
      </c>
      <c r="K778" s="224">
        <v>360303</v>
      </c>
      <c r="L778" s="223">
        <v>360901</v>
      </c>
      <c r="M778" s="210">
        <f>(12*(QUOTIENT(L778,10000)-31))+MOD(QUOTIENT(L778,100),100)+MOD(L778,100)-1</f>
        <v>69</v>
      </c>
      <c r="N778" s="1">
        <f>3100+(100*QUOTIENT(M778-1,12))+MOD(M778-1,12)+1</f>
        <v>3609</v>
      </c>
      <c r="O778" s="177" t="s">
        <v>55</v>
      </c>
      <c r="X778" s="48"/>
      <c r="AJ778" s="61"/>
      <c r="AP778" s="28"/>
      <c r="AV778" s="61"/>
      <c r="BH778" s="68"/>
      <c r="BI778" s="28"/>
      <c r="BJ778" s="28"/>
      <c r="BK778" s="28"/>
      <c r="BL778" s="28"/>
      <c r="BM778" s="28"/>
      <c r="BN778" s="28"/>
      <c r="BO778" s="28"/>
      <c r="BP778" s="28"/>
      <c r="BQ778" s="28"/>
      <c r="BR778" s="28"/>
      <c r="BS778" s="28"/>
      <c r="BT778" s="68"/>
      <c r="BU778" s="28"/>
      <c r="BV778" s="28"/>
      <c r="BW778" s="35"/>
      <c r="BX778" s="35"/>
      <c r="BY778" s="35"/>
      <c r="BZ778" s="24"/>
      <c r="CA778" s="24"/>
      <c r="CB778" s="24"/>
      <c r="CC778" s="36"/>
      <c r="CD778" s="36"/>
      <c r="CE778" s="36"/>
      <c r="CF778" s="61"/>
      <c r="CS778" s="124"/>
      <c r="DE778" s="124"/>
    </row>
    <row r="779" spans="1:89" ht="15">
      <c r="A779" s="175" t="str">
        <f t="shared" si="42"/>
        <v>GG093-DeMarce-01</v>
      </c>
      <c r="B779" s="175" t="s">
        <v>718</v>
      </c>
      <c r="C779" s="175" t="s">
        <v>2085</v>
      </c>
      <c r="D779" s="175" t="s">
        <v>719</v>
      </c>
      <c r="E779" s="177" t="s">
        <v>1592</v>
      </c>
      <c r="F779" s="175"/>
      <c r="G779" s="175">
        <v>7134</v>
      </c>
      <c r="H779" s="175" t="s">
        <v>1593</v>
      </c>
      <c r="I779" s="175" t="s">
        <v>1097</v>
      </c>
      <c r="J779" s="176"/>
      <c r="K779" s="223">
        <v>360303</v>
      </c>
      <c r="L779" s="223">
        <v>370303</v>
      </c>
      <c r="M779" s="210">
        <f>(12*(QUOTIENT(L779,10000)-31))+MOD(QUOTIENT(L779,100),100)+MOD(L779,100)-1</f>
        <v>77</v>
      </c>
      <c r="N779" s="1">
        <f>3100+(100*QUOTIENT(M779-1,12))+MOD(M779-1,12)+1</f>
        <v>3705</v>
      </c>
      <c r="O779" s="176"/>
      <c r="BW779" s="35"/>
      <c r="BX779" s="35"/>
      <c r="BY779" s="35"/>
      <c r="BZ779" s="24"/>
      <c r="CA779" s="24"/>
      <c r="CB779" s="24"/>
      <c r="CC779" s="24"/>
      <c r="CD779" s="24"/>
      <c r="CE779" s="24"/>
      <c r="CF779" s="56"/>
      <c r="CG779" s="24"/>
      <c r="CH779" s="24"/>
      <c r="CI779" s="36"/>
      <c r="CJ779" s="36"/>
      <c r="CK779" s="36"/>
    </row>
    <row r="780" spans="1:109" ht="14.25">
      <c r="A780" s="162" t="str">
        <f t="shared" si="42"/>
        <v>GG046-Roesch-02</v>
      </c>
      <c r="B780" s="168" t="s">
        <v>176</v>
      </c>
      <c r="C780" s="146" t="s">
        <v>2085</v>
      </c>
      <c r="D780" s="168" t="s">
        <v>2057</v>
      </c>
      <c r="E780" s="163" t="s">
        <v>2058</v>
      </c>
      <c r="F780" s="163"/>
      <c r="G780" s="150">
        <v>11865</v>
      </c>
      <c r="H780" s="163" t="s">
        <v>140</v>
      </c>
      <c r="I780" s="169" t="s">
        <v>1098</v>
      </c>
      <c r="K780" s="153">
        <v>360401</v>
      </c>
      <c r="L780" s="212">
        <v>360401</v>
      </c>
      <c r="M780" s="210">
        <f>(12*(QUOTIENT(L780,10000)-31))+MOD(QUOTIENT(L780,100),100)+MOD(L780,100)-1</f>
        <v>64</v>
      </c>
      <c r="N780" s="1">
        <f>3100+(100*QUOTIENT(M780-1,12))+MOD(M780-1,12)+1</f>
        <v>3604</v>
      </c>
      <c r="X780" s="52"/>
      <c r="AJ780" s="52"/>
      <c r="AV780" s="52"/>
      <c r="BH780" s="52"/>
      <c r="BT780" s="52"/>
      <c r="BX780" s="43"/>
      <c r="CF780" s="52"/>
      <c r="CS780" s="122"/>
      <c r="DE780" s="122"/>
    </row>
    <row r="781" spans="1:76" ht="15">
      <c r="A781" s="175" t="str">
        <f t="shared" si="42"/>
        <v>GG100-Ward-06</v>
      </c>
      <c r="B781" s="175" t="s">
        <v>1418</v>
      </c>
      <c r="C781" s="175" t="s">
        <v>2085</v>
      </c>
      <c r="D781" s="175" t="s">
        <v>1419</v>
      </c>
      <c r="E781" s="177" t="s">
        <v>1664</v>
      </c>
      <c r="F781" s="175"/>
      <c r="G781" s="175">
        <v>3991</v>
      </c>
      <c r="H781" s="175" t="s">
        <v>1655</v>
      </c>
      <c r="I781" s="175" t="s">
        <v>1102</v>
      </c>
      <c r="J781" s="176"/>
      <c r="K781" s="223">
        <v>360401</v>
      </c>
      <c r="L781" s="223">
        <v>360401</v>
      </c>
      <c r="M781" s="210">
        <f>(12*(QUOTIENT(L781,10000)-31))+MOD(QUOTIENT(L781,100),100)+MOD(L781,100)-1</f>
        <v>64</v>
      </c>
      <c r="N781" s="1">
        <f>3100+(100*QUOTIENT(M781-1,12))+MOD(M781-1,12)+1</f>
        <v>3604</v>
      </c>
      <c r="O781" s="176"/>
      <c r="BX781" s="43"/>
    </row>
    <row r="782" spans="1:76" ht="15">
      <c r="A782" s="175" t="str">
        <f t="shared" si="42"/>
        <v>GG100-Lockwood-10</v>
      </c>
      <c r="B782" s="175" t="s">
        <v>1469</v>
      </c>
      <c r="C782" s="175" t="s">
        <v>2085</v>
      </c>
      <c r="D782" s="175" t="s">
        <v>1470</v>
      </c>
      <c r="E782" s="177" t="s">
        <v>1670</v>
      </c>
      <c r="F782" s="175"/>
      <c r="G782" s="175">
        <v>2775</v>
      </c>
      <c r="H782" s="175" t="s">
        <v>1655</v>
      </c>
      <c r="I782" s="175" t="s">
        <v>1106</v>
      </c>
      <c r="J782" s="176"/>
      <c r="K782" s="223">
        <v>360401</v>
      </c>
      <c r="L782" s="223">
        <v>360401</v>
      </c>
      <c r="M782" s="210">
        <f>(12*(QUOTIENT(L782,10000)-31))+MOD(QUOTIENT(L782,100),100)+MOD(L782,100)-1</f>
        <v>64</v>
      </c>
      <c r="N782" s="1">
        <f>3100+(100*QUOTIENT(M782-1,12))+MOD(M782-1,12)+1</f>
        <v>3604</v>
      </c>
      <c r="BX782" s="43"/>
    </row>
    <row r="783" spans="1:77" ht="15">
      <c r="A783" s="175" t="str">
        <f t="shared" si="42"/>
        <v>GG082-Hasseler-03</v>
      </c>
      <c r="B783" s="175" t="s">
        <v>478</v>
      </c>
      <c r="C783" s="175" t="s">
        <v>2085</v>
      </c>
      <c r="D783" s="175" t="s">
        <v>479</v>
      </c>
      <c r="E783" s="177" t="s">
        <v>1502</v>
      </c>
      <c r="F783" s="175"/>
      <c r="G783" s="175">
        <v>15812</v>
      </c>
      <c r="H783" s="175" t="s">
        <v>1497</v>
      </c>
      <c r="I783" s="175" t="s">
        <v>1099</v>
      </c>
      <c r="J783" s="176"/>
      <c r="K783" s="223">
        <v>360401</v>
      </c>
      <c r="L783" s="223">
        <v>360501</v>
      </c>
      <c r="M783" s="210">
        <f>(12*(QUOTIENT(L783,10000)-31))+MOD(QUOTIENT(L783,100),100)+MOD(L783,100)-1</f>
        <v>65</v>
      </c>
      <c r="N783" s="1">
        <f>3100+(100*QUOTIENT(M783-1,12))+MOD(M783-1,12)+1</f>
        <v>3605</v>
      </c>
      <c r="O783" s="176"/>
      <c r="BX783" s="22"/>
      <c r="BY783" s="23"/>
    </row>
    <row r="784" spans="1:77" ht="14.25">
      <c r="A784" s="191" t="str">
        <f>H784</f>
        <v>B36-VATICAN</v>
      </c>
      <c r="B784" s="177" t="s">
        <v>679</v>
      </c>
      <c r="C784" s="177" t="s">
        <v>2187</v>
      </c>
      <c r="D784" s="177" t="s">
        <v>1678</v>
      </c>
      <c r="E784" s="177" t="s">
        <v>1703</v>
      </c>
      <c r="F784" s="177" t="s">
        <v>14</v>
      </c>
      <c r="G784" s="176"/>
      <c r="H784" s="177" t="s">
        <v>1702</v>
      </c>
      <c r="I784" s="177" t="str">
        <f>TEXT(0,"00")</f>
        <v>00</v>
      </c>
      <c r="J784" s="176"/>
      <c r="K784" s="198">
        <v>360401</v>
      </c>
      <c r="L784" s="231">
        <v>360501</v>
      </c>
      <c r="M784" s="210">
        <f>(12*(QUOTIENT(L784,10000)-31))+MOD(QUOTIENT(L784,100),100)+MOD(L784,100)-1</f>
        <v>65</v>
      </c>
      <c r="N784" s="1">
        <f>3100+(100*QUOTIENT(M784-1,12))+MOD(M784-1,12)+1</f>
        <v>3605</v>
      </c>
      <c r="BX784" s="22"/>
      <c r="BY784" s="23"/>
    </row>
    <row r="785" spans="1:81" ht="15">
      <c r="A785" s="175" t="str">
        <f>TRIM(H785)&amp;"-"&amp;B785&amp;"-"&amp;I785</f>
        <v>GG092-DeMarce-01</v>
      </c>
      <c r="B785" s="175" t="s">
        <v>718</v>
      </c>
      <c r="C785" s="175" t="s">
        <v>2085</v>
      </c>
      <c r="D785" s="175" t="s">
        <v>719</v>
      </c>
      <c r="E785" s="177" t="s">
        <v>1583</v>
      </c>
      <c r="F785" s="175"/>
      <c r="G785" s="175">
        <v>10835</v>
      </c>
      <c r="H785" s="175" t="s">
        <v>1584</v>
      </c>
      <c r="I785" s="175" t="s">
        <v>1097</v>
      </c>
      <c r="J785" s="176"/>
      <c r="K785" s="223">
        <v>360401</v>
      </c>
      <c r="L785" s="223">
        <v>360901</v>
      </c>
      <c r="M785" s="210">
        <f>(12*(QUOTIENT(L785,10000)-31))+MOD(QUOTIENT(L785,100),100)+MOD(L785,100)-1</f>
        <v>69</v>
      </c>
      <c r="N785" s="1">
        <f>3100+(100*QUOTIENT(M785-1,12))+MOD(M785-1,12)+1</f>
        <v>3609</v>
      </c>
      <c r="O785" s="176"/>
      <c r="BX785" s="22"/>
      <c r="BY785" s="24"/>
      <c r="BZ785" s="24"/>
      <c r="CA785" s="24"/>
      <c r="CB785" s="24"/>
      <c r="CC785" s="23"/>
    </row>
    <row r="786" spans="1:81" ht="14.25">
      <c r="A786" s="191" t="str">
        <f>H786</f>
        <v>B36-OTTOMAN</v>
      </c>
      <c r="B786" s="177" t="s">
        <v>679</v>
      </c>
      <c r="C786" s="177" t="s">
        <v>2187</v>
      </c>
      <c r="D786" s="177" t="s">
        <v>680</v>
      </c>
      <c r="E786" s="177" t="s">
        <v>1707</v>
      </c>
      <c r="F786" s="177" t="s">
        <v>15</v>
      </c>
      <c r="G786" s="176"/>
      <c r="H786" s="177" t="s">
        <v>1706</v>
      </c>
      <c r="I786" s="177" t="str">
        <f>TEXT(0,"00")</f>
        <v>00</v>
      </c>
      <c r="J786" s="176"/>
      <c r="K786" s="198">
        <v>360401</v>
      </c>
      <c r="L786" s="231">
        <v>360901</v>
      </c>
      <c r="M786" s="210">
        <f>(12*(QUOTIENT(L786,10000)-31))+MOD(QUOTIENT(L786,100),100)+MOD(L786,100)-1</f>
        <v>69</v>
      </c>
      <c r="N786" s="1">
        <f>3100+(100*QUOTIENT(M786-1,12))+MOD(M786-1,12)+1</f>
        <v>3609</v>
      </c>
      <c r="BX786" s="22"/>
      <c r="BY786" s="24"/>
      <c r="BZ786" s="24"/>
      <c r="CA786" s="24"/>
      <c r="CB786" s="24"/>
      <c r="CC786" s="23"/>
    </row>
    <row r="787" spans="1:84" ht="15">
      <c r="A787" s="175" t="str">
        <f>H787&amp;"-"&amp;B787&amp;"-"&amp;I787</f>
        <v>RofP037 (1632XMAS)-Carrico-17</v>
      </c>
      <c r="B787" s="177" t="s">
        <v>812</v>
      </c>
      <c r="C787" s="177" t="s">
        <v>2184</v>
      </c>
      <c r="D787" s="183" t="s">
        <v>813</v>
      </c>
      <c r="E787" s="183" t="s">
        <v>1847</v>
      </c>
      <c r="F787" s="183"/>
      <c r="G787" s="176"/>
      <c r="H787" s="177" t="s">
        <v>1827</v>
      </c>
      <c r="I787" s="175" t="s">
        <v>1113</v>
      </c>
      <c r="J787" s="176"/>
      <c r="K787" s="223">
        <v>360401</v>
      </c>
      <c r="L787" s="223">
        <v>361201</v>
      </c>
      <c r="M787" s="210">
        <f>(12*(QUOTIENT(L787,10000)-31))+MOD(QUOTIENT(L787,100),100)+MOD(L787,100)-1</f>
        <v>72</v>
      </c>
      <c r="N787" s="1">
        <f>3100+(100*QUOTIENT(M787-1,12))+MOD(M787-1,12)+1</f>
        <v>3612</v>
      </c>
      <c r="BX787" s="22"/>
      <c r="BY787" s="24"/>
      <c r="BZ787" s="24"/>
      <c r="CA787" s="24"/>
      <c r="CB787" s="24"/>
      <c r="CC787" s="24"/>
      <c r="CD787" s="24"/>
      <c r="CE787" s="24"/>
      <c r="CF787" s="91"/>
    </row>
    <row r="788" spans="1:91" ht="15">
      <c r="A788" s="175" t="str">
        <f>H788&amp;"-"&amp;B788&amp;"-"&amp;I788</f>
        <v>RofP017-DeMarce-00</v>
      </c>
      <c r="B788" s="177" t="s">
        <v>718</v>
      </c>
      <c r="C788" s="177" t="s">
        <v>2185</v>
      </c>
      <c r="D788" s="177" t="s">
        <v>719</v>
      </c>
      <c r="E788" s="177" t="s">
        <v>1771</v>
      </c>
      <c r="F788" s="177"/>
      <c r="G788" s="176"/>
      <c r="H788" s="177" t="s">
        <v>1772</v>
      </c>
      <c r="I788" s="177" t="str">
        <f>TEXT(0,"00")</f>
        <v>00</v>
      </c>
      <c r="J788" s="176"/>
      <c r="K788" s="223">
        <v>360401</v>
      </c>
      <c r="L788" s="223">
        <v>370701</v>
      </c>
      <c r="M788" s="210">
        <f>(12*(QUOTIENT(L788,10000)-31))+MOD(QUOTIENT(L788,100),100)+MOD(L788,100)-1</f>
        <v>79</v>
      </c>
      <c r="N788" s="1">
        <f>3100+(100*QUOTIENT(M788-1,12))+MOD(M788-1,12)+1</f>
        <v>3707</v>
      </c>
      <c r="BX788" s="22"/>
      <c r="BY788" s="24"/>
      <c r="BZ788" s="24"/>
      <c r="CA788" s="24"/>
      <c r="CB788" s="24"/>
      <c r="CC788" s="24"/>
      <c r="CD788" s="24"/>
      <c r="CE788" s="24"/>
      <c r="CF788" s="56"/>
      <c r="CG788" s="24"/>
      <c r="CH788" s="24"/>
      <c r="CI788" s="24"/>
      <c r="CJ788" s="24"/>
      <c r="CK788" s="24"/>
      <c r="CL788" s="24"/>
      <c r="CM788" s="23"/>
    </row>
    <row r="789" spans="1:109" s="11" customFormat="1" ht="14.25">
      <c r="A789" s="274" t="str">
        <f>TRIM(H789)&amp;"-"&amp;B789&amp;"-"&amp;I789</f>
        <v>GG071-Brown-02</v>
      </c>
      <c r="B789" s="274" t="s">
        <v>1218</v>
      </c>
      <c r="C789" s="274" t="s">
        <v>2085</v>
      </c>
      <c r="D789" s="274" t="s">
        <v>1379</v>
      </c>
      <c r="E789" s="275" t="s">
        <v>1414</v>
      </c>
      <c r="F789" s="274"/>
      <c r="G789" s="274">
        <v>3642</v>
      </c>
      <c r="H789" s="274" t="s">
        <v>1413</v>
      </c>
      <c r="I789" s="274" t="s">
        <v>1098</v>
      </c>
      <c r="J789" s="288" t="s">
        <v>29</v>
      </c>
      <c r="K789" s="130">
        <v>360402</v>
      </c>
      <c r="L789" s="215">
        <v>360402</v>
      </c>
      <c r="M789" s="215">
        <f>(12*(QUOTIENT(L789,10000)-31))+MOD(QUOTIENT(L789,100),100)+MOD(L789,100)-1</f>
        <v>65</v>
      </c>
      <c r="N789" s="11">
        <f>3100+(100*QUOTIENT(M789-1,12))+MOD(M789-1,12)+1</f>
        <v>3605</v>
      </c>
      <c r="X789" s="51"/>
      <c r="AV789" s="58"/>
      <c r="BH789" s="58"/>
      <c r="BT789" s="58"/>
      <c r="BX789" s="43"/>
      <c r="BY789" s="43"/>
      <c r="CF789" s="58"/>
      <c r="CS789" s="132"/>
      <c r="DE789" s="132"/>
    </row>
    <row r="790" spans="1:86" ht="14.25">
      <c r="A790" s="191" t="str">
        <f>H790</f>
        <v>B37-NOPEACE</v>
      </c>
      <c r="B790" s="177" t="s">
        <v>679</v>
      </c>
      <c r="C790" s="177" t="s">
        <v>2187</v>
      </c>
      <c r="D790" s="177" t="s">
        <v>1678</v>
      </c>
      <c r="E790" s="177" t="s">
        <v>1679</v>
      </c>
      <c r="F790" s="177"/>
      <c r="G790" s="176"/>
      <c r="H790" s="177" t="s">
        <v>1677</v>
      </c>
      <c r="I790" s="177" t="str">
        <f>TEXT(0,"00")</f>
        <v>00</v>
      </c>
      <c r="J790" s="176"/>
      <c r="K790" s="198">
        <v>360402</v>
      </c>
      <c r="L790" s="231">
        <v>370102</v>
      </c>
      <c r="M790" s="210">
        <f>(12*(QUOTIENT(L790,10000)-31))+MOD(QUOTIENT(L790,100),100)+MOD(L790,100)-1</f>
        <v>74</v>
      </c>
      <c r="N790" s="1">
        <f>3100+(100*QUOTIENT(M790-1,12))+MOD(M790-1,12)+1</f>
        <v>3702</v>
      </c>
      <c r="BX790" s="35"/>
      <c r="BY790" s="35"/>
      <c r="BZ790" s="24"/>
      <c r="CA790" s="24"/>
      <c r="CB790" s="24"/>
      <c r="CC790" s="24"/>
      <c r="CD790" s="24"/>
      <c r="CE790" s="24"/>
      <c r="CF790" s="56"/>
      <c r="CG790" s="36"/>
      <c r="CH790" s="36"/>
    </row>
    <row r="791" spans="1:84" ht="14.25">
      <c r="A791" s="1" t="str">
        <f aca="true" t="shared" si="43" ref="A791:A801">TRIM(H791)&amp;"-"&amp;B791&amp;"-"&amp;I791</f>
        <v>GG028-Carroll-02</v>
      </c>
      <c r="B791" s="70" t="s">
        <v>42</v>
      </c>
      <c r="C791" s="70" t="s">
        <v>2085</v>
      </c>
      <c r="D791" s="70" t="s">
        <v>43</v>
      </c>
      <c r="E791" s="20" t="s">
        <v>432</v>
      </c>
      <c r="F791" s="20"/>
      <c r="G791" s="103">
        <v>5551</v>
      </c>
      <c r="H791" s="20" t="s">
        <v>122</v>
      </c>
      <c r="I791" s="40" t="s">
        <v>1098</v>
      </c>
      <c r="K791" s="127">
        <v>360407</v>
      </c>
      <c r="L791" s="210">
        <v>360407</v>
      </c>
      <c r="M791" s="210">
        <f>(12*(QUOTIENT(L791,10000)-31))+MOD(QUOTIENT(L791,100),100)+MOD(L791,100)-1</f>
        <v>70</v>
      </c>
      <c r="N791" s="1">
        <f>3100+(100*QUOTIENT(M791-1,12))+MOD(M791-1,12)+1</f>
        <v>3610</v>
      </c>
      <c r="U791" s="11"/>
      <c r="V791" s="11"/>
      <c r="W791" s="11"/>
      <c r="X791" s="51"/>
      <c r="Y791" s="11"/>
      <c r="Z791" s="11"/>
      <c r="AA791" s="11"/>
      <c r="BC791" s="11"/>
      <c r="BD791" s="11"/>
      <c r="BQ791" s="70"/>
      <c r="BR791" s="11"/>
      <c r="BS791" s="11"/>
      <c r="BU791" s="11"/>
      <c r="BV791" s="11"/>
      <c r="BW791" s="11"/>
      <c r="BX791" s="43"/>
      <c r="BY791" s="43"/>
      <c r="BZ791" s="43"/>
      <c r="CA791" s="43"/>
      <c r="CB791" s="43"/>
      <c r="CC791" s="43"/>
      <c r="CD791" s="43"/>
      <c r="CE791" s="11"/>
      <c r="CF791" s="58"/>
    </row>
    <row r="792" spans="1:109" ht="14.25">
      <c r="A792" s="154" t="str">
        <f t="shared" si="43"/>
        <v>BRF03-Lackey-01</v>
      </c>
      <c r="B792" s="148" t="s">
        <v>725</v>
      </c>
      <c r="C792" s="19" t="s">
        <v>2183</v>
      </c>
      <c r="D792" s="148" t="s">
        <v>726</v>
      </c>
      <c r="E792" s="149" t="s">
        <v>550</v>
      </c>
      <c r="F792" s="149"/>
      <c r="G792" s="150">
        <v>5450</v>
      </c>
      <c r="H792" s="149" t="s">
        <v>2152</v>
      </c>
      <c r="I792" s="151" t="s">
        <v>1097</v>
      </c>
      <c r="K792">
        <v>360501</v>
      </c>
      <c r="L792" s="212">
        <v>360501</v>
      </c>
      <c r="M792" s="210">
        <f>(12*(QUOTIENT(L792,10000)-31))+MOD(QUOTIENT(L792,100),100)+MOD(L792,100)-1</f>
        <v>65</v>
      </c>
      <c r="N792" s="1">
        <f>3100+(100*QUOTIENT(M792-1,12))+MOD(M792-1,12)+1</f>
        <v>3605</v>
      </c>
      <c r="X792" s="1"/>
      <c r="AJ792" s="52"/>
      <c r="AV792" s="52"/>
      <c r="BH792" s="52"/>
      <c r="BT792" s="52"/>
      <c r="BY792" s="82"/>
      <c r="CF792" s="52"/>
      <c r="CS792" s="122"/>
      <c r="DE792" s="122"/>
    </row>
    <row r="793" spans="1:109" ht="14.25">
      <c r="A793" s="162" t="str">
        <f t="shared" si="43"/>
        <v>GG040-Richardson-02</v>
      </c>
      <c r="B793" s="168" t="s">
        <v>359</v>
      </c>
      <c r="C793" s="70" t="s">
        <v>2085</v>
      </c>
      <c r="D793" s="162" t="s">
        <v>360</v>
      </c>
      <c r="E793" s="163" t="s">
        <v>1995</v>
      </c>
      <c r="F793" s="163"/>
      <c r="G793" s="150">
        <v>9308</v>
      </c>
      <c r="H793" s="163" t="s">
        <v>134</v>
      </c>
      <c r="I793" s="169" t="s">
        <v>1098</v>
      </c>
      <c r="K793">
        <v>360501</v>
      </c>
      <c r="L793" s="212">
        <v>360501</v>
      </c>
      <c r="M793" s="210">
        <f>(12*(QUOTIENT(L793,10000)-31))+MOD(QUOTIENT(L793,100),100)+MOD(L793,100)-1</f>
        <v>65</v>
      </c>
      <c r="N793" s="1">
        <f>3100+(100*QUOTIENT(M793-1,12))+MOD(M793-1,12)+1</f>
        <v>3605</v>
      </c>
      <c r="X793" s="52"/>
      <c r="AJ793" s="52"/>
      <c r="AV793" s="52"/>
      <c r="BH793" s="52"/>
      <c r="BT793" s="52"/>
      <c r="BY793" s="43"/>
      <c r="CF793" s="52"/>
      <c r="CS793" s="122"/>
      <c r="DE793" s="122"/>
    </row>
    <row r="794" spans="1:109" ht="14.25">
      <c r="A794" s="162" t="str">
        <f t="shared" si="43"/>
        <v>GG046-Crawford-01</v>
      </c>
      <c r="B794" s="168" t="s">
        <v>2054</v>
      </c>
      <c r="C794" s="146" t="s">
        <v>2085</v>
      </c>
      <c r="D794" s="168" t="s">
        <v>2055</v>
      </c>
      <c r="E794" s="163" t="s">
        <v>2056</v>
      </c>
      <c r="F794" s="163"/>
      <c r="G794" s="150">
        <v>8634</v>
      </c>
      <c r="H794" s="163" t="s">
        <v>140</v>
      </c>
      <c r="I794" s="169" t="s">
        <v>1097</v>
      </c>
      <c r="K794" s="153">
        <v>360501</v>
      </c>
      <c r="L794" s="212">
        <v>360501</v>
      </c>
      <c r="M794" s="210">
        <f>(12*(QUOTIENT(L794,10000)-31))+MOD(QUOTIENT(L794,100),100)+MOD(L794,100)-1</f>
        <v>65</v>
      </c>
      <c r="N794" s="1">
        <f>3100+(100*QUOTIENT(M794-1,12))+MOD(M794-1,12)+1</f>
        <v>3605</v>
      </c>
      <c r="X794" s="52"/>
      <c r="AJ794" s="52"/>
      <c r="AV794" s="52"/>
      <c r="BH794" s="52"/>
      <c r="BT794" s="52"/>
      <c r="BY794" s="43"/>
      <c r="CF794" s="52"/>
      <c r="CS794" s="122"/>
      <c r="DE794" s="122"/>
    </row>
    <row r="795" spans="1:77" ht="15">
      <c r="A795" s="175" t="str">
        <f t="shared" si="43"/>
        <v>GG063-Roesch-03</v>
      </c>
      <c r="B795" s="175" t="s">
        <v>176</v>
      </c>
      <c r="C795" s="175" t="s">
        <v>2085</v>
      </c>
      <c r="D795" s="175" t="s">
        <v>177</v>
      </c>
      <c r="E795" s="177" t="s">
        <v>1329</v>
      </c>
      <c r="F795" s="175"/>
      <c r="G795" s="175">
        <v>9341</v>
      </c>
      <c r="H795" s="175" t="s">
        <v>1326</v>
      </c>
      <c r="I795" s="179" t="s">
        <v>1099</v>
      </c>
      <c r="J795" s="176"/>
      <c r="K795" s="224">
        <v>360501</v>
      </c>
      <c r="L795" s="224">
        <v>360501</v>
      </c>
      <c r="M795" s="210">
        <f>(12*(QUOTIENT(L795,10000)-31))+MOD(QUOTIENT(L795,100),100)+MOD(L795,100)-1</f>
        <v>65</v>
      </c>
      <c r="N795" s="1">
        <f>3100+(100*QUOTIENT(M795-1,12))+MOD(M795-1,12)+1</f>
        <v>3605</v>
      </c>
      <c r="O795" s="176"/>
      <c r="BY795" s="43"/>
    </row>
    <row r="796" spans="1:77" ht="15">
      <c r="A796" s="175" t="str">
        <f t="shared" si="43"/>
        <v>GG072-Riviezzo-02</v>
      </c>
      <c r="B796" s="175" t="s">
        <v>1225</v>
      </c>
      <c r="C796" s="175" t="s">
        <v>2085</v>
      </c>
      <c r="D796" s="175" t="s">
        <v>1226</v>
      </c>
      <c r="E796" s="177" t="s">
        <v>1425</v>
      </c>
      <c r="F796" s="175"/>
      <c r="G796" s="175">
        <v>3373</v>
      </c>
      <c r="H796" s="175" t="s">
        <v>1424</v>
      </c>
      <c r="I796" s="175" t="s">
        <v>1098</v>
      </c>
      <c r="J796" s="176"/>
      <c r="K796" s="223">
        <v>360501</v>
      </c>
      <c r="L796" s="223">
        <v>360501</v>
      </c>
      <c r="M796" s="210">
        <f>(12*(QUOTIENT(L796,10000)-31))+MOD(QUOTIENT(L796,100),100)+MOD(L796,100)-1</f>
        <v>65</v>
      </c>
      <c r="N796" s="1">
        <f>3100+(100*QUOTIENT(M796-1,12))+MOD(M796-1,12)+1</f>
        <v>3605</v>
      </c>
      <c r="O796" s="176"/>
      <c r="BY796" s="43"/>
    </row>
    <row r="797" spans="1:77" ht="15">
      <c r="A797" s="175" t="str">
        <f t="shared" si="43"/>
        <v>GG077-Offord-04</v>
      </c>
      <c r="B797" s="175" t="s">
        <v>709</v>
      </c>
      <c r="C797" s="175" t="s">
        <v>2085</v>
      </c>
      <c r="D797" s="175" t="s">
        <v>710</v>
      </c>
      <c r="E797" s="177" t="s">
        <v>1462</v>
      </c>
      <c r="F797" s="175"/>
      <c r="G797" s="175">
        <v>14753</v>
      </c>
      <c r="H797" s="175" t="s">
        <v>1457</v>
      </c>
      <c r="I797" s="175" t="s">
        <v>1100</v>
      </c>
      <c r="J797" s="176"/>
      <c r="K797" s="223">
        <v>360501</v>
      </c>
      <c r="L797" s="223">
        <v>360501</v>
      </c>
      <c r="M797" s="210">
        <f>(12*(QUOTIENT(L797,10000)-31))+MOD(QUOTIENT(L797,100),100)+MOD(L797,100)-1</f>
        <v>65</v>
      </c>
      <c r="N797" s="1">
        <f>3100+(100*QUOTIENT(M797-1,12))+MOD(M797-1,12)+1</f>
        <v>3605</v>
      </c>
      <c r="O797" s="176"/>
      <c r="AV797" s="1"/>
      <c r="BY797" s="43"/>
    </row>
    <row r="798" spans="1:89" ht="15">
      <c r="A798" s="190" t="str">
        <f t="shared" si="43"/>
        <v>GG07P-Flint-01</v>
      </c>
      <c r="B798" s="177" t="s">
        <v>679</v>
      </c>
      <c r="C798" s="177" t="s">
        <v>2186</v>
      </c>
      <c r="D798" s="177" t="s">
        <v>680</v>
      </c>
      <c r="E798" s="177" t="s">
        <v>1859</v>
      </c>
      <c r="F798" s="177"/>
      <c r="G798" s="176"/>
      <c r="H798" s="177" t="s">
        <v>2177</v>
      </c>
      <c r="I798" s="175" t="s">
        <v>1097</v>
      </c>
      <c r="J798" s="176"/>
      <c r="K798" s="223">
        <v>360501</v>
      </c>
      <c r="L798" s="223">
        <v>360501</v>
      </c>
      <c r="M798" s="210">
        <f>(12*(QUOTIENT(L798,10000)-31))+MOD(QUOTIENT(L798,100),100)+MOD(L798,100)-1</f>
        <v>65</v>
      </c>
      <c r="N798" s="1">
        <f>3100+(100*QUOTIENT(M798-1,12))+MOD(M798-1,12)+1</f>
        <v>3605</v>
      </c>
      <c r="O798" s="177" t="s">
        <v>1860</v>
      </c>
      <c r="BY798" s="43"/>
      <c r="CD798" s="11"/>
      <c r="CE798" s="11"/>
      <c r="CF798" s="58"/>
      <c r="CG798" s="11"/>
      <c r="CH798" s="11"/>
      <c r="CI798" s="11"/>
      <c r="CJ798" s="11"/>
      <c r="CK798" s="11"/>
    </row>
    <row r="799" spans="1:78" ht="15">
      <c r="A799" s="175" t="str">
        <f t="shared" si="43"/>
        <v>GG081-Hasseler-03</v>
      </c>
      <c r="B799" s="175" t="s">
        <v>478</v>
      </c>
      <c r="C799" s="175" t="s">
        <v>2085</v>
      </c>
      <c r="D799" s="175" t="s">
        <v>479</v>
      </c>
      <c r="E799" s="177" t="s">
        <v>1491</v>
      </c>
      <c r="F799" s="175"/>
      <c r="G799" s="175">
        <v>4913</v>
      </c>
      <c r="H799" s="175" t="s">
        <v>1489</v>
      </c>
      <c r="I799" s="175" t="s">
        <v>1099</v>
      </c>
      <c r="J799" s="176"/>
      <c r="K799" s="223">
        <v>360501</v>
      </c>
      <c r="L799" s="223">
        <v>360601</v>
      </c>
      <c r="M799" s="210">
        <f>(12*(QUOTIENT(L799,10000)-31))+MOD(QUOTIENT(L799,100),100)+MOD(L799,100)-1</f>
        <v>66</v>
      </c>
      <c r="N799" s="1">
        <f>3100+(100*QUOTIENT(M799-1,12))+MOD(M799-1,12)+1</f>
        <v>3606</v>
      </c>
      <c r="O799" s="176"/>
      <c r="BY799" s="22"/>
      <c r="BZ799" s="23"/>
    </row>
    <row r="800" spans="1:79" ht="15">
      <c r="A800" s="175" t="str">
        <f t="shared" si="43"/>
        <v>GG081-Cooper-05</v>
      </c>
      <c r="B800" s="175" t="s">
        <v>893</v>
      </c>
      <c r="C800" s="175" t="s">
        <v>2085</v>
      </c>
      <c r="D800" s="175" t="s">
        <v>894</v>
      </c>
      <c r="E800" s="177" t="s">
        <v>1495</v>
      </c>
      <c r="F800" s="175"/>
      <c r="G800" s="175">
        <v>7447</v>
      </c>
      <c r="H800" s="175" t="s">
        <v>1489</v>
      </c>
      <c r="I800" s="175" t="s">
        <v>1101</v>
      </c>
      <c r="J800" s="176"/>
      <c r="K800" s="224">
        <v>360501</v>
      </c>
      <c r="L800" s="224">
        <v>360701</v>
      </c>
      <c r="M800" s="210">
        <f>(12*(QUOTIENT(L800,10000)-31))+MOD(QUOTIENT(L800,100),100)+MOD(L800,100)-1</f>
        <v>67</v>
      </c>
      <c r="N800" s="1">
        <f>3100+(100*QUOTIENT(M800-1,12))+MOD(M800-1,12)+1</f>
        <v>3607</v>
      </c>
      <c r="O800" s="176"/>
      <c r="BY800" s="22"/>
      <c r="BZ800" s="24"/>
      <c r="CA800" s="23"/>
    </row>
    <row r="801" spans="1:79" ht="15">
      <c r="A801" s="175" t="str">
        <f t="shared" si="43"/>
        <v>GG096-Boyes-01</v>
      </c>
      <c r="B801" s="175" t="s">
        <v>759</v>
      </c>
      <c r="C801" s="175" t="s">
        <v>2085</v>
      </c>
      <c r="D801" s="175" t="s">
        <v>760</v>
      </c>
      <c r="E801" s="177" t="s">
        <v>1621</v>
      </c>
      <c r="F801" s="175"/>
      <c r="G801" s="175">
        <v>8198</v>
      </c>
      <c r="H801" s="175" t="s">
        <v>1622</v>
      </c>
      <c r="I801" s="175" t="s">
        <v>1097</v>
      </c>
      <c r="J801" s="176"/>
      <c r="K801" s="223">
        <v>360501</v>
      </c>
      <c r="L801" s="223">
        <v>360701</v>
      </c>
      <c r="M801" s="210">
        <f>(12*(QUOTIENT(L801,10000)-31))+MOD(QUOTIENT(L801,100),100)+MOD(L801,100)-1</f>
        <v>67</v>
      </c>
      <c r="N801" s="1">
        <f>3100+(100*QUOTIENT(M801-1,12))+MOD(M801-1,12)+1</f>
        <v>3607</v>
      </c>
      <c r="O801" s="176"/>
      <c r="BY801" s="22"/>
      <c r="BZ801" s="24"/>
      <c r="CA801" s="23"/>
    </row>
    <row r="802" spans="1:109" s="11" customFormat="1" ht="14.25">
      <c r="A802" s="275" t="str">
        <f>H802&amp;"-"&amp;I802</f>
        <v>B36-GRIBBLEFLOTZ-20</v>
      </c>
      <c r="B802" s="275" t="s">
        <v>709</v>
      </c>
      <c r="C802" s="275" t="s">
        <v>2183</v>
      </c>
      <c r="D802" s="275" t="s">
        <v>1686</v>
      </c>
      <c r="E802" s="275" t="s">
        <v>407</v>
      </c>
      <c r="F802" s="275" t="s">
        <v>16</v>
      </c>
      <c r="G802" s="276"/>
      <c r="H802" s="275" t="s">
        <v>1700</v>
      </c>
      <c r="I802" s="352" t="s">
        <v>1116</v>
      </c>
      <c r="J802" s="276"/>
      <c r="K802" s="350" t="s">
        <v>408</v>
      </c>
      <c r="L802" s="351" t="s">
        <v>409</v>
      </c>
      <c r="M802" s="210">
        <f>(12*(QUOTIENT(L802,10000)-31))+MOD(QUOTIENT(L802,100),100)+MOD(L802,100)-1</f>
        <v>68</v>
      </c>
      <c r="N802" s="1">
        <f>3100+(100*QUOTIENT(M802-1,12))+MOD(M802-1,12)+1</f>
        <v>3608</v>
      </c>
      <c r="X802" s="51"/>
      <c r="AJ802" s="58"/>
      <c r="AV802" s="58"/>
      <c r="BH802" s="58"/>
      <c r="BT802" s="58"/>
      <c r="BY802" s="22"/>
      <c r="BZ802" s="24"/>
      <c r="CA802" s="24"/>
      <c r="CB802" s="23"/>
      <c r="CF802" s="58"/>
      <c r="CS802" s="132"/>
      <c r="DE802" s="132"/>
    </row>
    <row r="803" spans="1:109" s="11" customFormat="1" ht="14.25">
      <c r="A803" s="275" t="str">
        <f>H803&amp;"-"&amp;I803</f>
        <v>B36-GRIBBLEFLOTZ-21</v>
      </c>
      <c r="B803" s="275" t="s">
        <v>709</v>
      </c>
      <c r="C803" s="275" t="s">
        <v>2183</v>
      </c>
      <c r="D803" s="275" t="s">
        <v>1686</v>
      </c>
      <c r="E803" s="275" t="s">
        <v>410</v>
      </c>
      <c r="F803" s="275" t="s">
        <v>16</v>
      </c>
      <c r="G803" s="276"/>
      <c r="H803" s="275" t="s">
        <v>1700</v>
      </c>
      <c r="I803" s="352" t="s">
        <v>1868</v>
      </c>
      <c r="J803" s="276"/>
      <c r="K803" s="350" t="s">
        <v>408</v>
      </c>
      <c r="L803" s="351" t="s">
        <v>409</v>
      </c>
      <c r="M803" s="210">
        <f>(12*(QUOTIENT(L803,10000)-31))+MOD(QUOTIENT(L803,100),100)+MOD(L803,100)-1</f>
        <v>68</v>
      </c>
      <c r="N803" s="1">
        <f>3100+(100*QUOTIENT(M803-1,12))+MOD(M803-1,12)+1</f>
        <v>3608</v>
      </c>
      <c r="X803" s="51"/>
      <c r="AJ803" s="58"/>
      <c r="AV803" s="58"/>
      <c r="BH803" s="58"/>
      <c r="BT803" s="58"/>
      <c r="BY803" s="22"/>
      <c r="BZ803" s="24"/>
      <c r="CA803" s="24"/>
      <c r="CB803" s="23"/>
      <c r="CF803" s="58"/>
      <c r="CS803" s="132"/>
      <c r="DE803" s="132"/>
    </row>
    <row r="804" spans="1:83" ht="15">
      <c r="A804" s="175" t="str">
        <f>H804&amp;"-"&amp;B804&amp;"-"&amp;I804</f>
        <v>RofP013-Crawford-00</v>
      </c>
      <c r="B804" s="177" t="s">
        <v>2054</v>
      </c>
      <c r="C804" s="177" t="s">
        <v>2184</v>
      </c>
      <c r="D804" s="177" t="s">
        <v>1762</v>
      </c>
      <c r="E804" s="177" t="s">
        <v>2056</v>
      </c>
      <c r="F804" s="177" t="s">
        <v>27</v>
      </c>
      <c r="G804" s="176"/>
      <c r="H804" s="177" t="s">
        <v>1763</v>
      </c>
      <c r="I804" s="177" t="str">
        <f>TEXT(0,"00")</f>
        <v>00</v>
      </c>
      <c r="J804" s="176"/>
      <c r="K804" s="223">
        <v>360501</v>
      </c>
      <c r="L804" s="223">
        <v>361101</v>
      </c>
      <c r="M804" s="210">
        <f>(12*(QUOTIENT(L804,10000)-31))+MOD(QUOTIENT(L804,100),100)+MOD(L804,100)-1</f>
        <v>71</v>
      </c>
      <c r="N804" s="1">
        <f>3100+(100*QUOTIENT(M804-1,12))+MOD(M804-1,12)+1</f>
        <v>3611</v>
      </c>
      <c r="BY804" s="22"/>
      <c r="BZ804" s="24"/>
      <c r="CA804" s="24"/>
      <c r="CB804" s="24"/>
      <c r="CC804" s="24"/>
      <c r="CD804" s="24"/>
      <c r="CE804" s="23"/>
    </row>
    <row r="805" spans="1:85" ht="14.25">
      <c r="A805" s="175" t="str">
        <f>H805&amp;"-"&amp;B805&amp;"-"&amp;I805</f>
        <v>B37-CHAOS-Flint-01</v>
      </c>
      <c r="B805" s="194" t="s">
        <v>679</v>
      </c>
      <c r="C805" s="195" t="s">
        <v>2183</v>
      </c>
      <c r="D805" s="195" t="s">
        <v>1675</v>
      </c>
      <c r="E805" s="20" t="s">
        <v>1201</v>
      </c>
      <c r="H805" s="20" t="s">
        <v>33</v>
      </c>
      <c r="I805" s="40" t="s">
        <v>1097</v>
      </c>
      <c r="K805" s="127">
        <v>360501</v>
      </c>
      <c r="L805" s="210">
        <v>370101</v>
      </c>
      <c r="M805" s="210">
        <f>(12*(QUOTIENT(L805,10000)-31))+MOD(QUOTIENT(L805,100),100)+MOD(L805,100)-1</f>
        <v>73</v>
      </c>
      <c r="N805" s="1">
        <f>3100+(100*QUOTIENT(M805-1,12))+MOD(M805-1,12)+1</f>
        <v>3701</v>
      </c>
      <c r="BY805" s="22"/>
      <c r="BZ805" s="264"/>
      <c r="CA805" s="264"/>
      <c r="CB805" s="264"/>
      <c r="CC805" s="264"/>
      <c r="CD805" s="264"/>
      <c r="CE805" s="264"/>
      <c r="CF805" s="56"/>
      <c r="CG805" s="23"/>
    </row>
    <row r="806" spans="1:109" ht="14.25">
      <c r="A806" s="148" t="str">
        <f aca="true" t="shared" si="44" ref="A806:A813">TRIM(H806)&amp;"-"&amp;B806&amp;"-"&amp;I806</f>
        <v>GG034-Hays-05</v>
      </c>
      <c r="B806" s="148" t="s">
        <v>507</v>
      </c>
      <c r="C806" s="70" t="s">
        <v>2085</v>
      </c>
      <c r="D806" s="148" t="s">
        <v>508</v>
      </c>
      <c r="E806" s="149" t="s">
        <v>509</v>
      </c>
      <c r="F806" s="149"/>
      <c r="G806" s="150">
        <v>8680</v>
      </c>
      <c r="H806" s="149" t="s">
        <v>128</v>
      </c>
      <c r="I806" s="151" t="s">
        <v>1101</v>
      </c>
      <c r="K806">
        <v>360501</v>
      </c>
      <c r="L806" s="212">
        <v>370501</v>
      </c>
      <c r="M806" s="210">
        <f>(12*(QUOTIENT(L806,10000)-31))+MOD(QUOTIENT(L806,100),100)+MOD(L806,100)-1</f>
        <v>77</v>
      </c>
      <c r="N806" s="1">
        <f>3100+(100*QUOTIENT(M806-1,12))+MOD(M806-1,12)+1</f>
        <v>3705</v>
      </c>
      <c r="X806" s="52"/>
      <c r="AJ806" s="52"/>
      <c r="AV806" s="52"/>
      <c r="BH806" s="52"/>
      <c r="BT806" s="52"/>
      <c r="BY806" s="22"/>
      <c r="BZ806" s="264"/>
      <c r="CA806" s="264"/>
      <c r="CB806" s="264"/>
      <c r="CC806" s="264"/>
      <c r="CD806" s="264"/>
      <c r="CE806" s="264"/>
      <c r="CF806" s="56"/>
      <c r="CG806" s="264"/>
      <c r="CH806" s="264"/>
      <c r="CI806" s="264"/>
      <c r="CJ806" s="264"/>
      <c r="CK806" s="23"/>
      <c r="CS806" s="122"/>
      <c r="DE806" s="122"/>
    </row>
    <row r="807" spans="1:78" ht="14.25">
      <c r="A807" s="11" t="str">
        <f t="shared" si="44"/>
        <v>GG032-Howard-05</v>
      </c>
      <c r="B807" s="70" t="s">
        <v>898</v>
      </c>
      <c r="C807" s="70" t="s">
        <v>2085</v>
      </c>
      <c r="D807" s="70" t="s">
        <v>899</v>
      </c>
      <c r="E807" s="3" t="s">
        <v>485</v>
      </c>
      <c r="F807" s="3"/>
      <c r="G807" s="101">
        <v>9092</v>
      </c>
      <c r="H807" s="20" t="s">
        <v>126</v>
      </c>
      <c r="I807" s="40" t="s">
        <v>1101</v>
      </c>
      <c r="K807" s="130">
        <v>360601</v>
      </c>
      <c r="L807" s="215">
        <v>360601</v>
      </c>
      <c r="M807" s="210">
        <f>(12*(QUOTIENT(L807,10000)-31))+MOD(QUOTIENT(L807,100),100)+MOD(L807,100)-1</f>
        <v>66</v>
      </c>
      <c r="N807" s="1">
        <f>3100+(100*QUOTIENT(M807-1,12))+MOD(M807-1,12)+1</f>
        <v>3606</v>
      </c>
      <c r="V807" s="52"/>
      <c r="BZ807" s="43"/>
    </row>
    <row r="808" spans="1:78" ht="15">
      <c r="A808" s="175" t="str">
        <f t="shared" si="44"/>
        <v>GG048-Townsend-03</v>
      </c>
      <c r="B808" s="175" t="s">
        <v>1136</v>
      </c>
      <c r="C808" s="175" t="s">
        <v>2085</v>
      </c>
      <c r="D808" s="175" t="s">
        <v>1137</v>
      </c>
      <c r="E808" s="177" t="s">
        <v>1138</v>
      </c>
      <c r="F808" s="175"/>
      <c r="G808" s="175">
        <v>2714</v>
      </c>
      <c r="H808" s="175" t="s">
        <v>1133</v>
      </c>
      <c r="I808" s="179" t="s">
        <v>1099</v>
      </c>
      <c r="J808" s="176"/>
      <c r="K808" s="223">
        <v>360601</v>
      </c>
      <c r="L808" s="223">
        <v>360601</v>
      </c>
      <c r="M808" s="210">
        <f>(12*(QUOTIENT(L808,10000)-31))+MOD(QUOTIENT(L808,100),100)+MOD(L808,100)-1</f>
        <v>66</v>
      </c>
      <c r="N808" s="1">
        <f>3100+(100*QUOTIENT(M808-1,12))+MOD(M808-1,12)+1</f>
        <v>3606</v>
      </c>
      <c r="O808" s="176"/>
      <c r="BZ808" s="43"/>
    </row>
    <row r="809" spans="1:78" ht="15">
      <c r="A809" s="175" t="str">
        <f t="shared" si="44"/>
        <v>GG048-Prem-05</v>
      </c>
      <c r="B809" s="175" t="s">
        <v>2000</v>
      </c>
      <c r="C809" s="175" t="s">
        <v>2085</v>
      </c>
      <c r="D809" s="175" t="s">
        <v>2001</v>
      </c>
      <c r="E809" s="177" t="s">
        <v>1140</v>
      </c>
      <c r="F809" s="175"/>
      <c r="G809" s="175">
        <v>6116</v>
      </c>
      <c r="H809" s="175" t="s">
        <v>1133</v>
      </c>
      <c r="I809" s="175" t="s">
        <v>1101</v>
      </c>
      <c r="J809" s="176"/>
      <c r="K809" s="223">
        <v>360601</v>
      </c>
      <c r="L809" s="223">
        <v>360601</v>
      </c>
      <c r="M809" s="210">
        <f>(12*(QUOTIENT(L809,10000)-31))+MOD(QUOTIENT(L809,100),100)+MOD(L809,100)-1</f>
        <v>66</v>
      </c>
      <c r="N809" s="1">
        <f>3100+(100*QUOTIENT(M809-1,12))+MOD(M809-1,12)+1</f>
        <v>3606</v>
      </c>
      <c r="O809" s="176"/>
      <c r="AQ809" s="11"/>
      <c r="AR809" s="11"/>
      <c r="AS809" s="11"/>
      <c r="AT809" s="11"/>
      <c r="AU809" s="11"/>
      <c r="AV809" s="58"/>
      <c r="AW809" s="11"/>
      <c r="AX809" s="11"/>
      <c r="AY809" s="11"/>
      <c r="AZ809" s="11"/>
      <c r="BA809" s="11"/>
      <c r="BB809" s="11"/>
      <c r="BC809" s="11"/>
      <c r="BD809" s="11"/>
      <c r="BZ809" s="43"/>
    </row>
    <row r="810" spans="1:78" ht="15">
      <c r="A810" s="175" t="str">
        <f t="shared" si="44"/>
        <v>GG049-Huff-02</v>
      </c>
      <c r="B810" s="175" t="s">
        <v>673</v>
      </c>
      <c r="C810" s="175" t="s">
        <v>2085</v>
      </c>
      <c r="D810" s="175" t="s">
        <v>950</v>
      </c>
      <c r="E810" s="177" t="s">
        <v>1143</v>
      </c>
      <c r="F810" s="177"/>
      <c r="G810" s="175">
        <v>8465</v>
      </c>
      <c r="H810" s="175" t="s">
        <v>1142</v>
      </c>
      <c r="I810" s="177" t="s">
        <v>1098</v>
      </c>
      <c r="J810" s="176"/>
      <c r="K810" s="224">
        <v>360601</v>
      </c>
      <c r="L810" s="224">
        <v>360601</v>
      </c>
      <c r="M810" s="210">
        <f>(12*(QUOTIENT(L810,10000)-31))+MOD(QUOTIENT(L810,100),100)+MOD(L810,100)-1</f>
        <v>66</v>
      </c>
      <c r="N810" s="1">
        <f>3100+(100*QUOTIENT(M810-1,12))+MOD(M810-1,12)+1</f>
        <v>3606</v>
      </c>
      <c r="O810" s="178" t="s">
        <v>1144</v>
      </c>
      <c r="AQ810" s="11"/>
      <c r="AR810" s="11"/>
      <c r="AS810" s="11"/>
      <c r="AT810" s="11"/>
      <c r="AU810" s="11"/>
      <c r="AV810" s="58"/>
      <c r="AW810" s="11"/>
      <c r="AX810" s="11"/>
      <c r="AY810" s="11"/>
      <c r="AZ810" s="11"/>
      <c r="BA810" s="11"/>
      <c r="BB810" s="11"/>
      <c r="BC810" s="11"/>
      <c r="BD810" s="11"/>
      <c r="BZ810" s="43"/>
    </row>
    <row r="811" spans="1:78" ht="15">
      <c r="A811" s="175" t="str">
        <f t="shared" si="44"/>
        <v>GG065-Howard-05</v>
      </c>
      <c r="B811" s="175" t="s">
        <v>898</v>
      </c>
      <c r="C811" s="175" t="s">
        <v>2085</v>
      </c>
      <c r="D811" s="175" t="s">
        <v>1353</v>
      </c>
      <c r="E811" s="177" t="s">
        <v>1354</v>
      </c>
      <c r="F811" s="175"/>
      <c r="G811" s="175">
        <v>6108</v>
      </c>
      <c r="H811" s="175" t="s">
        <v>1347</v>
      </c>
      <c r="I811" s="175" t="s">
        <v>1101</v>
      </c>
      <c r="J811" s="176"/>
      <c r="K811" s="224">
        <v>360601</v>
      </c>
      <c r="L811" s="224">
        <v>360601</v>
      </c>
      <c r="M811" s="210">
        <f>(12*(QUOTIENT(L811,10000)-31))+MOD(QUOTIENT(L811,100),100)+MOD(L811,100)-1</f>
        <v>66</v>
      </c>
      <c r="N811" s="1">
        <f>3100+(100*QUOTIENT(M811-1,12))+MOD(M811-1,12)+1</f>
        <v>3606</v>
      </c>
      <c r="O811" s="176"/>
      <c r="BZ811" s="43"/>
    </row>
    <row r="812" spans="1:78" ht="15">
      <c r="A812" s="175" t="str">
        <f t="shared" si="44"/>
        <v>GG079-Howard-06</v>
      </c>
      <c r="B812" s="175" t="s">
        <v>898</v>
      </c>
      <c r="C812" s="175" t="s">
        <v>2085</v>
      </c>
      <c r="D812" s="175" t="s">
        <v>899</v>
      </c>
      <c r="E812" s="177" t="s">
        <v>1481</v>
      </c>
      <c r="F812" s="175"/>
      <c r="G812" s="175">
        <v>769</v>
      </c>
      <c r="H812" s="175" t="s">
        <v>1475</v>
      </c>
      <c r="I812" s="175" t="s">
        <v>1102</v>
      </c>
      <c r="J812" s="176"/>
      <c r="K812" s="224">
        <v>360601</v>
      </c>
      <c r="L812" s="224">
        <v>360601</v>
      </c>
      <c r="M812" s="210">
        <f>(12*(QUOTIENT(L812,10000)-31))+MOD(QUOTIENT(L812,100),100)+MOD(L812,100)-1</f>
        <v>66</v>
      </c>
      <c r="N812" s="1">
        <f>3100+(100*QUOTIENT(M812-1,12))+MOD(M812-1,12)+1</f>
        <v>3606</v>
      </c>
      <c r="O812" s="176"/>
      <c r="BZ812" s="43"/>
    </row>
    <row r="813" spans="1:80" ht="15">
      <c r="A813" s="175" t="str">
        <f t="shared" si="44"/>
        <v>GG050-Waters-03</v>
      </c>
      <c r="B813" s="175" t="s">
        <v>541</v>
      </c>
      <c r="C813" s="175" t="s">
        <v>2085</v>
      </c>
      <c r="D813" s="175" t="s">
        <v>1153</v>
      </c>
      <c r="E813" s="177" t="s">
        <v>1154</v>
      </c>
      <c r="F813" s="175"/>
      <c r="G813" s="175">
        <v>13424</v>
      </c>
      <c r="H813" s="175" t="s">
        <v>1150</v>
      </c>
      <c r="I813" s="175" t="s">
        <v>1099</v>
      </c>
      <c r="J813" s="178"/>
      <c r="K813" s="224">
        <v>360601</v>
      </c>
      <c r="L813" s="224">
        <v>360801</v>
      </c>
      <c r="M813" s="210">
        <f>(12*(QUOTIENT(L813,10000)-31))+MOD(QUOTIENT(L813,100),100)+MOD(L813,100)-1</f>
        <v>68</v>
      </c>
      <c r="N813" s="1">
        <f>3100+(100*QUOTIENT(M813-1,12))+MOD(M813-1,12)+1</f>
        <v>3608</v>
      </c>
      <c r="O813" s="176"/>
      <c r="BZ813" s="22"/>
      <c r="CA813" s="24"/>
      <c r="CB813" s="23"/>
    </row>
    <row r="814" spans="1:89" ht="15">
      <c r="A814" s="175" t="str">
        <f>H814&amp;"-"&amp;B814&amp;"-"&amp;I814</f>
        <v>RofP023-Huff-00</v>
      </c>
      <c r="B814" s="177" t="s">
        <v>673</v>
      </c>
      <c r="C814" s="177" t="s">
        <v>2185</v>
      </c>
      <c r="D814" s="177" t="s">
        <v>1785</v>
      </c>
      <c r="E814" s="177" t="s">
        <v>1786</v>
      </c>
      <c r="F814" s="177"/>
      <c r="G814" s="176"/>
      <c r="H814" s="177" t="s">
        <v>1787</v>
      </c>
      <c r="I814" s="177" t="str">
        <f>TEXT(0,"00")</f>
        <v>00</v>
      </c>
      <c r="J814" s="176"/>
      <c r="K814" s="223">
        <v>360601</v>
      </c>
      <c r="L814" s="223">
        <v>370501</v>
      </c>
      <c r="M814" s="210">
        <f>(12*(QUOTIENT(L814,10000)-31))+MOD(QUOTIENT(L814,100),100)+MOD(L814,100)-1</f>
        <v>77</v>
      </c>
      <c r="N814" s="1">
        <f>3100+(100*QUOTIENT(M814-1,12))+MOD(M814-1,12)+1</f>
        <v>3705</v>
      </c>
      <c r="BZ814" s="22"/>
      <c r="CA814" s="24"/>
      <c r="CB814" s="24"/>
      <c r="CC814" s="24"/>
      <c r="CD814" s="24"/>
      <c r="CE814" s="24"/>
      <c r="CF814" s="56"/>
      <c r="CG814" s="24"/>
      <c r="CH814" s="24"/>
      <c r="CI814" s="24"/>
      <c r="CJ814" s="24"/>
      <c r="CK814" s="23"/>
    </row>
    <row r="815" spans="1:79" ht="15">
      <c r="A815" s="175" t="str">
        <f>TRIM(H815)&amp;"-"&amp;B815&amp;"-"&amp;I815</f>
        <v>GG058-Carroll-03</v>
      </c>
      <c r="B815" s="175" t="s">
        <v>42</v>
      </c>
      <c r="C815" s="175" t="s">
        <v>2085</v>
      </c>
      <c r="D815" s="175" t="s">
        <v>1261</v>
      </c>
      <c r="E815" s="177" t="s">
        <v>1262</v>
      </c>
      <c r="F815" s="175"/>
      <c r="G815" s="175">
        <v>12756</v>
      </c>
      <c r="H815" s="175" t="s">
        <v>1257</v>
      </c>
      <c r="I815" s="179" t="s">
        <v>1099</v>
      </c>
      <c r="J815" s="176"/>
      <c r="K815" s="224">
        <v>360602</v>
      </c>
      <c r="L815" s="224">
        <v>360602</v>
      </c>
      <c r="M815" s="210">
        <f>(12*(QUOTIENT(L815,10000)-31))+MOD(QUOTIENT(L815,100),100)+MOD(L815,100)-1</f>
        <v>67</v>
      </c>
      <c r="N815" s="1">
        <f>3100+(100*QUOTIENT(M815-1,12))+MOD(M815-1,12)+1</f>
        <v>3607</v>
      </c>
      <c r="O815" s="178" t="s">
        <v>1263</v>
      </c>
      <c r="BZ815" s="43"/>
      <c r="CA815" s="43"/>
    </row>
    <row r="816" spans="1:84" ht="15">
      <c r="A816" s="175" t="str">
        <f>TRIM(H816)&amp;"-"&amp;B816&amp;"-"&amp;I816</f>
        <v>GG059-Howard-03</v>
      </c>
      <c r="B816" s="175" t="s">
        <v>898</v>
      </c>
      <c r="C816" s="175" t="s">
        <v>2085</v>
      </c>
      <c r="D816" s="175" t="s">
        <v>1161</v>
      </c>
      <c r="E816" s="177" t="s">
        <v>1270</v>
      </c>
      <c r="F816" s="175"/>
      <c r="G816" s="175">
        <v>18607</v>
      </c>
      <c r="H816" s="175" t="s">
        <v>1267</v>
      </c>
      <c r="I816" s="175" t="s">
        <v>1099</v>
      </c>
      <c r="J816" s="176"/>
      <c r="K816" s="224">
        <v>360602</v>
      </c>
      <c r="L816" s="224">
        <v>360607</v>
      </c>
      <c r="M816" s="210">
        <f>(12*(QUOTIENT(L816,10000)-31))+MOD(QUOTIENT(L816,100),100)+MOD(L816,100)-1</f>
        <v>72</v>
      </c>
      <c r="N816" s="1">
        <f>3100+(100*QUOTIENT(M816-1,12))+MOD(M816-1,12)+1</f>
        <v>3612</v>
      </c>
      <c r="O816" s="177" t="s">
        <v>1271</v>
      </c>
      <c r="BZ816" s="43"/>
      <c r="CA816" s="43"/>
      <c r="CB816" s="43"/>
      <c r="CC816" s="43"/>
      <c r="CD816" s="43"/>
      <c r="CE816" s="43"/>
      <c r="CF816" s="74"/>
    </row>
    <row r="817" spans="1:109" s="139" customFormat="1" ht="14.25">
      <c r="A817" s="146" t="str">
        <f>TRIM(H817)&amp;"-"&amp;B817&amp;"-"&amp;I817</f>
        <v>GG033-Howard-03</v>
      </c>
      <c r="B817" s="139" t="s">
        <v>898</v>
      </c>
      <c r="C817" s="70" t="s">
        <v>2085</v>
      </c>
      <c r="D817" s="139" t="s">
        <v>899</v>
      </c>
      <c r="E817" s="140" t="s">
        <v>497</v>
      </c>
      <c r="F817" s="140"/>
      <c r="G817" s="141">
        <v>6106</v>
      </c>
      <c r="H817" s="140" t="s">
        <v>127</v>
      </c>
      <c r="I817" s="142" t="s">
        <v>1099</v>
      </c>
      <c r="J817" s="20"/>
      <c r="K817" s="143">
        <v>360603</v>
      </c>
      <c r="L817" s="219">
        <v>360603</v>
      </c>
      <c r="M817" s="210">
        <f>(12*(QUOTIENT(L817,10000)-31))+MOD(QUOTIENT(L817,100),100)+MOD(L817,100)-1</f>
        <v>68</v>
      </c>
      <c r="N817" s="1">
        <f>3100+(100*QUOTIENT(M817-1,12))+MOD(M817-1,12)+1</f>
        <v>3608</v>
      </c>
      <c r="X817" s="144"/>
      <c r="AJ817" s="144"/>
      <c r="AV817" s="144"/>
      <c r="BH817" s="144"/>
      <c r="BI817" s="146"/>
      <c r="BJ817" s="146"/>
      <c r="BK817" s="146"/>
      <c r="BL817" s="146"/>
      <c r="BM817" s="146"/>
      <c r="BN817" s="146"/>
      <c r="BO817" s="146"/>
      <c r="BP817" s="146"/>
      <c r="BQ817" s="146"/>
      <c r="BR817" s="146"/>
      <c r="BS817" s="146"/>
      <c r="BT817" s="147"/>
      <c r="BZ817" s="266"/>
      <c r="CA817" s="266"/>
      <c r="CB817" s="266"/>
      <c r="CF817" s="144"/>
      <c r="CS817" s="145"/>
      <c r="DE817" s="145"/>
    </row>
    <row r="818" spans="1:80" ht="14.25">
      <c r="A818" s="175" t="str">
        <f>H818&amp;"-"&amp;B818&amp;"-"&amp;I818</f>
        <v>RofP012-Brown-10</v>
      </c>
      <c r="B818" s="177" t="s">
        <v>1218</v>
      </c>
      <c r="C818" s="177" t="s">
        <v>2184</v>
      </c>
      <c r="D818" s="70" t="s">
        <v>1360</v>
      </c>
      <c r="E818" s="20" t="s">
        <v>908</v>
      </c>
      <c r="F818" s="20" t="s">
        <v>29</v>
      </c>
      <c r="H818" s="177" t="s">
        <v>1761</v>
      </c>
      <c r="I818" s="40" t="s">
        <v>1106</v>
      </c>
      <c r="K818" s="127">
        <v>360603</v>
      </c>
      <c r="L818" s="210">
        <v>360603</v>
      </c>
      <c r="M818" s="210">
        <f>(12*(QUOTIENT(L818,10000)-31))+MOD(QUOTIENT(L818,100),100)+MOD(L818,100)-1</f>
        <v>68</v>
      </c>
      <c r="N818" s="1">
        <f>3100+(100*QUOTIENT(M818-1,12))+MOD(M818-1,12)+1</f>
        <v>3608</v>
      </c>
      <c r="BZ818" s="266"/>
      <c r="CA818" s="266"/>
      <c r="CB818" s="266"/>
    </row>
    <row r="819" spans="1:80" ht="14.25">
      <c r="A819" s="175" t="str">
        <f>H819&amp;"-"&amp;B819&amp;"-"&amp;I819</f>
        <v>B37-CHAOS-Brown-03</v>
      </c>
      <c r="B819" s="194" t="s">
        <v>1218</v>
      </c>
      <c r="C819" s="195" t="s">
        <v>2183</v>
      </c>
      <c r="D819" s="194" t="s">
        <v>1330</v>
      </c>
      <c r="E819" s="20" t="s">
        <v>1204</v>
      </c>
      <c r="H819" s="20" t="s">
        <v>33</v>
      </c>
      <c r="I819" s="40" t="s">
        <v>1099</v>
      </c>
      <c r="K819" s="127">
        <v>360603</v>
      </c>
      <c r="L819" s="210">
        <v>360603</v>
      </c>
      <c r="M819" s="210">
        <f>(12*(QUOTIENT(L819,10000)-31))+MOD(QUOTIENT(L819,100),100)+MOD(L819,100)-1</f>
        <v>68</v>
      </c>
      <c r="N819" s="1">
        <f>3100+(100*QUOTIENT(M819-1,12))+MOD(M819-1,12)+1</f>
        <v>3608</v>
      </c>
      <c r="BZ819" s="266"/>
      <c r="CA819" s="266"/>
      <c r="CB819" s="266"/>
    </row>
    <row r="820" spans="1:83" ht="15">
      <c r="A820" s="175" t="str">
        <f aca="true" t="shared" si="45" ref="A820:A831">TRIM(H820)&amp;"-"&amp;B820&amp;"-"&amp;I820</f>
        <v>GG094-DeMarce-01</v>
      </c>
      <c r="B820" s="175" t="s">
        <v>718</v>
      </c>
      <c r="C820" s="175" t="s">
        <v>2085</v>
      </c>
      <c r="D820" s="175" t="s">
        <v>719</v>
      </c>
      <c r="E820" s="177" t="s">
        <v>1598</v>
      </c>
      <c r="F820" s="175"/>
      <c r="G820" s="175">
        <v>16784</v>
      </c>
      <c r="H820" s="175" t="s">
        <v>1599</v>
      </c>
      <c r="I820" s="175" t="s">
        <v>1097</v>
      </c>
      <c r="J820" s="176"/>
      <c r="K820" s="223">
        <v>360606</v>
      </c>
      <c r="L820" s="223">
        <v>360606</v>
      </c>
      <c r="M820" s="210">
        <f>(12*(QUOTIENT(L820,10000)-31))+MOD(QUOTIENT(L820,100),100)+MOD(L820,100)-1</f>
        <v>71</v>
      </c>
      <c r="N820" s="1">
        <f>3100+(100*QUOTIENT(M820-1,12))+MOD(M820-1,12)+1</f>
        <v>3611</v>
      </c>
      <c r="O820" s="177" t="s">
        <v>1600</v>
      </c>
      <c r="BZ820" s="43"/>
      <c r="CA820" s="43"/>
      <c r="CB820" s="43"/>
      <c r="CC820" s="43"/>
      <c r="CD820" s="43"/>
      <c r="CE820" s="43"/>
    </row>
    <row r="821" spans="1:79" ht="15">
      <c r="A821" s="175" t="str">
        <f t="shared" si="45"/>
        <v>GG070-Roesch-04</v>
      </c>
      <c r="B821" s="175" t="s">
        <v>176</v>
      </c>
      <c r="C821" s="175" t="s">
        <v>2085</v>
      </c>
      <c r="D821" s="175" t="s">
        <v>177</v>
      </c>
      <c r="E821" s="177" t="s">
        <v>1409</v>
      </c>
      <c r="F821" s="175"/>
      <c r="G821" s="175">
        <v>1905</v>
      </c>
      <c r="H821" s="175" t="s">
        <v>1406</v>
      </c>
      <c r="I821" s="179" t="s">
        <v>1100</v>
      </c>
      <c r="J821" s="176"/>
      <c r="K821" s="224">
        <v>360701</v>
      </c>
      <c r="L821" s="224">
        <v>360701</v>
      </c>
      <c r="M821" s="210">
        <f>(12*(QUOTIENT(L821,10000)-31))+MOD(QUOTIENT(L821,100),100)+MOD(L821,100)-1</f>
        <v>67</v>
      </c>
      <c r="N821" s="1">
        <f>3100+(100*QUOTIENT(M821-1,12))+MOD(M821-1,12)+1</f>
        <v>3607</v>
      </c>
      <c r="O821" s="176"/>
      <c r="CA821" s="43"/>
    </row>
    <row r="822" spans="1:79" ht="15">
      <c r="A822" s="175" t="str">
        <f t="shared" si="45"/>
        <v>GG093-Waters-02</v>
      </c>
      <c r="B822" s="175" t="s">
        <v>541</v>
      </c>
      <c r="C822" s="175" t="s">
        <v>2085</v>
      </c>
      <c r="D822" s="175" t="s">
        <v>1229</v>
      </c>
      <c r="E822" s="177" t="s">
        <v>1594</v>
      </c>
      <c r="F822" s="175"/>
      <c r="G822" s="175">
        <v>10938</v>
      </c>
      <c r="H822" s="175" t="s">
        <v>1593</v>
      </c>
      <c r="I822" s="175" t="s">
        <v>1098</v>
      </c>
      <c r="J822" s="176"/>
      <c r="K822" s="223">
        <v>360701</v>
      </c>
      <c r="L822" s="223">
        <v>360701</v>
      </c>
      <c r="M822" s="210">
        <f>(12*(QUOTIENT(L822,10000)-31))+MOD(QUOTIENT(L822,100),100)+MOD(L822,100)-1</f>
        <v>67</v>
      </c>
      <c r="N822" s="1">
        <f>3100+(100*QUOTIENT(M822-1,12))+MOD(M822-1,12)+1</f>
        <v>3607</v>
      </c>
      <c r="O822" s="176"/>
      <c r="CA822" s="43"/>
    </row>
    <row r="823" spans="1:79" ht="15">
      <c r="A823" s="175" t="str">
        <f t="shared" si="45"/>
        <v>GG096-Waters-02</v>
      </c>
      <c r="B823" s="175" t="s">
        <v>541</v>
      </c>
      <c r="C823" s="175" t="s">
        <v>2085</v>
      </c>
      <c r="D823" s="175" t="s">
        <v>1229</v>
      </c>
      <c r="E823" s="177" t="s">
        <v>1623</v>
      </c>
      <c r="F823" s="175"/>
      <c r="G823" s="175">
        <v>12458</v>
      </c>
      <c r="H823" s="175" t="s">
        <v>1622</v>
      </c>
      <c r="I823" s="175" t="s">
        <v>1098</v>
      </c>
      <c r="J823" s="176"/>
      <c r="K823" s="223">
        <v>360701</v>
      </c>
      <c r="L823" s="223">
        <v>360701</v>
      </c>
      <c r="M823" s="210">
        <f>(12*(QUOTIENT(L823,10000)-31))+MOD(QUOTIENT(L823,100),100)+MOD(L823,100)-1</f>
        <v>67</v>
      </c>
      <c r="N823" s="1">
        <f>3100+(100*QUOTIENT(M823-1,12))+MOD(M823-1,12)+1</f>
        <v>3607</v>
      </c>
      <c r="O823" s="176"/>
      <c r="CA823" s="43"/>
    </row>
    <row r="824" spans="1:109" s="11" customFormat="1" ht="14.25">
      <c r="A824" s="274" t="str">
        <f t="shared" si="45"/>
        <v>GG077-Sayeau-02</v>
      </c>
      <c r="B824" s="274" t="s">
        <v>1215</v>
      </c>
      <c r="C824" s="274" t="s">
        <v>2085</v>
      </c>
      <c r="D824" s="274" t="s">
        <v>1216</v>
      </c>
      <c r="E824" s="275" t="s">
        <v>1459</v>
      </c>
      <c r="F824" s="274"/>
      <c r="G824" s="274">
        <v>5865</v>
      </c>
      <c r="H824" s="274" t="s">
        <v>1457</v>
      </c>
      <c r="I824" s="274" t="s">
        <v>1098</v>
      </c>
      <c r="J824" s="276"/>
      <c r="K824" s="277">
        <v>360701</v>
      </c>
      <c r="L824" s="277">
        <v>360701</v>
      </c>
      <c r="M824" s="215"/>
      <c r="O824" s="286"/>
      <c r="X824" s="51"/>
      <c r="AJ824" s="58"/>
      <c r="AV824" s="58"/>
      <c r="BH824" s="58"/>
      <c r="BT824" s="58"/>
      <c r="CA824" s="43"/>
      <c r="CF824" s="58"/>
      <c r="CS824" s="132"/>
      <c r="DE824" s="132"/>
    </row>
    <row r="825" spans="1:80" ht="15">
      <c r="A825" s="175" t="str">
        <f t="shared" si="45"/>
        <v>GG056-Waters-02</v>
      </c>
      <c r="B825" s="175" t="s">
        <v>541</v>
      </c>
      <c r="C825" s="175" t="s">
        <v>2085</v>
      </c>
      <c r="D825" s="175" t="s">
        <v>1229</v>
      </c>
      <c r="E825" s="177" t="s">
        <v>1230</v>
      </c>
      <c r="F825" s="175"/>
      <c r="G825" s="175">
        <v>10060</v>
      </c>
      <c r="H825" s="175" t="s">
        <v>1228</v>
      </c>
      <c r="I825" s="179" t="s">
        <v>1098</v>
      </c>
      <c r="J825" s="176"/>
      <c r="K825" s="224">
        <v>360701</v>
      </c>
      <c r="L825" s="224">
        <v>360801</v>
      </c>
      <c r="M825" s="210">
        <f>(12*(QUOTIENT(L825,10000)-31))+MOD(QUOTIENT(L825,100),100)+MOD(L825,100)-1</f>
        <v>68</v>
      </c>
      <c r="N825" s="1">
        <f>3100+(100*QUOTIENT(M825-1,12))+MOD(M825-1,12)+1</f>
        <v>3608</v>
      </c>
      <c r="O825" s="178" t="s">
        <v>1231</v>
      </c>
      <c r="CA825" s="22"/>
      <c r="CB825" s="23"/>
    </row>
    <row r="826" spans="1:81" ht="15">
      <c r="A826" s="175" t="str">
        <f t="shared" si="45"/>
        <v>GG061-Evans-06</v>
      </c>
      <c r="B826" s="175" t="s">
        <v>1041</v>
      </c>
      <c r="C826" s="175" t="s">
        <v>2085</v>
      </c>
      <c r="D826" s="175" t="s">
        <v>1301</v>
      </c>
      <c r="E826" s="177" t="s">
        <v>1302</v>
      </c>
      <c r="F826" s="175"/>
      <c r="G826" s="175">
        <v>5183</v>
      </c>
      <c r="H826" s="175" t="s">
        <v>1292</v>
      </c>
      <c r="I826" s="179" t="s">
        <v>1102</v>
      </c>
      <c r="J826" s="176"/>
      <c r="K826" s="224">
        <v>360701</v>
      </c>
      <c r="L826" s="224">
        <v>360901</v>
      </c>
      <c r="M826" s="210">
        <f>(12*(QUOTIENT(L826,10000)-31))+MOD(QUOTIENT(L826,100),100)+MOD(L826,100)-1</f>
        <v>69</v>
      </c>
      <c r="N826" s="1">
        <f>3100+(100*QUOTIENT(M826-1,12))+MOD(M826-1,12)+1</f>
        <v>3609</v>
      </c>
      <c r="O826" s="176"/>
      <c r="CA826" s="22"/>
      <c r="CB826" s="24"/>
      <c r="CC826" s="23"/>
    </row>
    <row r="827" spans="1:81" ht="15">
      <c r="A827" s="175" t="str">
        <f t="shared" si="45"/>
        <v>GG084-Carrico-03</v>
      </c>
      <c r="B827" s="175" t="s">
        <v>812</v>
      </c>
      <c r="C827" s="175" t="s">
        <v>2085</v>
      </c>
      <c r="D827" s="175" t="s">
        <v>813</v>
      </c>
      <c r="E827" s="177" t="s">
        <v>1512</v>
      </c>
      <c r="F827" s="175"/>
      <c r="G827" s="175">
        <v>18758</v>
      </c>
      <c r="H827" s="175" t="s">
        <v>1510</v>
      </c>
      <c r="I827" s="175" t="s">
        <v>1099</v>
      </c>
      <c r="J827" s="176"/>
      <c r="K827" s="224">
        <v>360701</v>
      </c>
      <c r="L827" s="224">
        <v>360901</v>
      </c>
      <c r="M827" s="210">
        <f>(12*(QUOTIENT(L827,10000)-31))+MOD(QUOTIENT(L827,100),100)+MOD(L827,100)-1</f>
        <v>69</v>
      </c>
      <c r="N827" s="1">
        <f>3100+(100*QUOTIENT(M827-1,12))+MOD(M827-1,12)+1</f>
        <v>3609</v>
      </c>
      <c r="O827" s="176"/>
      <c r="CA827" s="22"/>
      <c r="CB827" s="24"/>
      <c r="CC827" s="23"/>
    </row>
    <row r="828" spans="1:108" ht="15">
      <c r="A828" s="175" t="str">
        <f t="shared" si="45"/>
        <v>GG069-Carrico-01</v>
      </c>
      <c r="B828" s="175" t="s">
        <v>812</v>
      </c>
      <c r="C828" s="175" t="s">
        <v>2085</v>
      </c>
      <c r="D828" s="175" t="s">
        <v>813</v>
      </c>
      <c r="E828" s="177" t="s">
        <v>1394</v>
      </c>
      <c r="F828" s="175"/>
      <c r="G828" s="175">
        <v>2528</v>
      </c>
      <c r="H828" s="175" t="s">
        <v>1395</v>
      </c>
      <c r="I828" s="175" t="s">
        <v>1097</v>
      </c>
      <c r="J828" s="176"/>
      <c r="K828" s="224">
        <v>360701</v>
      </c>
      <c r="L828" s="227">
        <v>380112</v>
      </c>
      <c r="M828" s="210">
        <f>(12*(QUOTIENT(L828,10000)-31))+MOD(QUOTIENT(L828,100),100)+MOD(L828,100)-1</f>
        <v>96</v>
      </c>
      <c r="N828" s="1">
        <f>3100+(100*QUOTIENT(M828-1,12))+MOD(M828-1,12)+1</f>
        <v>3812</v>
      </c>
      <c r="O828" s="181"/>
      <c r="CA828" s="22"/>
      <c r="CB828" s="24"/>
      <c r="CC828" s="24"/>
      <c r="CD828" s="24"/>
      <c r="CE828" s="24"/>
      <c r="CF828" s="56"/>
      <c r="CG828" s="24"/>
      <c r="CH828" s="24"/>
      <c r="CI828" s="24"/>
      <c r="CJ828" s="24"/>
      <c r="CK828" s="24"/>
      <c r="CL828" s="24"/>
      <c r="CM828" s="24"/>
      <c r="CN828" s="24"/>
      <c r="CO828" s="24"/>
      <c r="CP828" s="24"/>
      <c r="CQ828" s="24"/>
      <c r="CR828" s="24"/>
      <c r="CS828" s="262"/>
      <c r="CT828" s="36"/>
      <c r="CU828" s="36"/>
      <c r="CV828" s="36"/>
      <c r="CW828" s="36"/>
      <c r="CX828" s="36"/>
      <c r="CY828" s="36"/>
      <c r="CZ828" s="36"/>
      <c r="DA828" s="36"/>
      <c r="DB828" s="36"/>
      <c r="DC828" s="36"/>
      <c r="DD828" s="36"/>
    </row>
    <row r="829" spans="1:84" ht="14.25">
      <c r="A829" s="188" t="str">
        <f t="shared" si="45"/>
        <v>BRF04-Hunt-09</v>
      </c>
      <c r="B829" s="184" t="s">
        <v>564</v>
      </c>
      <c r="C829" s="19" t="s">
        <v>2183</v>
      </c>
      <c r="D829" s="184" t="s">
        <v>1724</v>
      </c>
      <c r="E829" s="184" t="s">
        <v>1725</v>
      </c>
      <c r="F829" s="184"/>
      <c r="G829" s="186"/>
      <c r="H829" s="184" t="s">
        <v>2153</v>
      </c>
      <c r="I829" s="187" t="s">
        <v>1105</v>
      </c>
      <c r="J829" s="186"/>
      <c r="K829" s="214">
        <v>360706</v>
      </c>
      <c r="L829" s="213">
        <v>360706</v>
      </c>
      <c r="M829" s="210">
        <f>(12*(QUOTIENT(L829,10000)-31))+MOD(QUOTIENT(L829,100),100)+MOD(L829,100)-1</f>
        <v>72</v>
      </c>
      <c r="N829" s="1">
        <f>3100+(100*QUOTIENT(M829-1,12))+MOD(M829-1,12)+1</f>
        <v>3612</v>
      </c>
      <c r="CA829" s="43"/>
      <c r="CB829" s="43"/>
      <c r="CC829" s="43"/>
      <c r="CD829" s="43"/>
      <c r="CE829" s="43"/>
      <c r="CF829" s="74"/>
    </row>
    <row r="830" spans="1:80" ht="15">
      <c r="A830" s="175" t="str">
        <f t="shared" si="45"/>
        <v>GG063- Evans-02</v>
      </c>
      <c r="B830" s="175" t="s">
        <v>1327</v>
      </c>
      <c r="C830" s="175" t="s">
        <v>2085</v>
      </c>
      <c r="D830" s="175" t="s">
        <v>1301</v>
      </c>
      <c r="E830" s="177" t="s">
        <v>1328</v>
      </c>
      <c r="F830" s="175"/>
      <c r="G830" s="175">
        <v>4525</v>
      </c>
      <c r="H830" s="175" t="s">
        <v>1326</v>
      </c>
      <c r="I830" s="179" t="s">
        <v>1098</v>
      </c>
      <c r="J830" s="176"/>
      <c r="K830" s="224">
        <v>360801</v>
      </c>
      <c r="L830" s="224">
        <v>360801</v>
      </c>
      <c r="M830" s="210">
        <f>(12*(QUOTIENT(L830,10000)-31))+MOD(QUOTIENT(L830,100),100)+MOD(L830,100)-1</f>
        <v>68</v>
      </c>
      <c r="N830" s="1">
        <f>3100+(100*QUOTIENT(M830-1,12))+MOD(M830-1,12)+1</f>
        <v>3608</v>
      </c>
      <c r="O830" s="176"/>
      <c r="CB830" s="43"/>
    </row>
    <row r="831" spans="1:80" ht="15">
      <c r="A831" s="175" t="str">
        <f t="shared" si="45"/>
        <v>GG065-Evans-01</v>
      </c>
      <c r="B831" s="175" t="s">
        <v>1041</v>
      </c>
      <c r="C831" s="175" t="s">
        <v>2085</v>
      </c>
      <c r="D831" s="175" t="s">
        <v>1301</v>
      </c>
      <c r="E831" s="177" t="s">
        <v>1346</v>
      </c>
      <c r="F831" s="175"/>
      <c r="G831" s="175">
        <v>3822</v>
      </c>
      <c r="H831" s="175" t="s">
        <v>1347</v>
      </c>
      <c r="I831" s="175" t="s">
        <v>1097</v>
      </c>
      <c r="J831" s="176"/>
      <c r="K831" s="224">
        <v>360801</v>
      </c>
      <c r="L831" s="224">
        <v>360801</v>
      </c>
      <c r="M831" s="210">
        <f>(12*(QUOTIENT(L831,10000)-31))+MOD(QUOTIENT(L831,100),100)+MOD(L831,100)-1</f>
        <v>68</v>
      </c>
      <c r="N831" s="1">
        <f>3100+(100*QUOTIENT(M831-1,12))+MOD(M831-1,12)+1</f>
        <v>3608</v>
      </c>
      <c r="O831" s="176"/>
      <c r="CB831" s="43"/>
    </row>
    <row r="832" spans="1:80" ht="14.25">
      <c r="A832" s="175" t="str">
        <f>H832&amp;"-"&amp;B832&amp;"-"&amp;I832</f>
        <v>B37-CHAOS-Hunt-02</v>
      </c>
      <c r="B832" s="194" t="s">
        <v>564</v>
      </c>
      <c r="C832" s="195" t="s">
        <v>2183</v>
      </c>
      <c r="D832" s="194" t="s">
        <v>1202</v>
      </c>
      <c r="E832" s="20" t="s">
        <v>1203</v>
      </c>
      <c r="H832" s="20" t="s">
        <v>33</v>
      </c>
      <c r="I832" s="40" t="s">
        <v>1098</v>
      </c>
      <c r="K832" s="127">
        <v>360801</v>
      </c>
      <c r="L832" s="210">
        <v>360801</v>
      </c>
      <c r="M832" s="210">
        <f>(12*(QUOTIENT(L832,10000)-31))+MOD(QUOTIENT(L832,100),100)+MOD(L832,100)-1</f>
        <v>68</v>
      </c>
      <c r="N832" s="1">
        <f>3100+(100*QUOTIENT(M832-1,12))+MOD(M832-1,12)+1</f>
        <v>3608</v>
      </c>
      <c r="CB832" s="43"/>
    </row>
    <row r="833" spans="1:81" ht="15">
      <c r="A833" s="175" t="str">
        <f>TRIM(H833)&amp;"-"&amp;B833&amp;"-"&amp;I833</f>
        <v>GG062-Carroll-05</v>
      </c>
      <c r="B833" s="175" t="s">
        <v>42</v>
      </c>
      <c r="C833" s="175" t="s">
        <v>2085</v>
      </c>
      <c r="D833" s="175" t="s">
        <v>1316</v>
      </c>
      <c r="E833" s="177" t="s">
        <v>1317</v>
      </c>
      <c r="F833" s="175"/>
      <c r="G833" s="175">
        <v>4935</v>
      </c>
      <c r="H833" s="175" t="s">
        <v>1310</v>
      </c>
      <c r="I833" s="179" t="s">
        <v>1101</v>
      </c>
      <c r="J833" s="176"/>
      <c r="K833" s="224">
        <v>360801</v>
      </c>
      <c r="L833" s="224">
        <v>360802</v>
      </c>
      <c r="M833" s="210">
        <f>(12*(QUOTIENT(L833,10000)-31))+MOD(QUOTIENT(L833,100),100)+MOD(L833,100)-1</f>
        <v>69</v>
      </c>
      <c r="N833" s="1">
        <f>3100+(100*QUOTIENT(M833-1,12))+MOD(M833-1,12)+1</f>
        <v>3609</v>
      </c>
      <c r="O833" s="178" t="s">
        <v>1318</v>
      </c>
      <c r="CB833" s="43"/>
      <c r="CC833" s="37"/>
    </row>
    <row r="834" spans="1:81" ht="15">
      <c r="A834" s="175" t="str">
        <f>TRIM(H834)&amp;"-"&amp;B834&amp;"-"&amp;I834</f>
        <v>GG060-Evans-03</v>
      </c>
      <c r="B834" s="175" t="s">
        <v>1041</v>
      </c>
      <c r="C834" s="175" t="s">
        <v>2085</v>
      </c>
      <c r="D834" s="175" t="s">
        <v>1284</v>
      </c>
      <c r="E834" s="177" t="s">
        <v>1285</v>
      </c>
      <c r="F834" s="175"/>
      <c r="G834" s="175">
        <v>4713</v>
      </c>
      <c r="H834" s="175" t="s">
        <v>1281</v>
      </c>
      <c r="I834" s="175" t="s">
        <v>1099</v>
      </c>
      <c r="J834" s="176"/>
      <c r="K834" s="223">
        <v>360801</v>
      </c>
      <c r="L834" s="225">
        <v>360901</v>
      </c>
      <c r="M834" s="210">
        <f>(12*(QUOTIENT(L834,10000)-31))+MOD(QUOTIENT(L834,100),100)+MOD(L834,100)-1</f>
        <v>69</v>
      </c>
      <c r="N834" s="1">
        <f>3100+(100*QUOTIENT(M834-1,12))+MOD(M834-1,12)+1</f>
        <v>3609</v>
      </c>
      <c r="O834" s="193" t="s">
        <v>907</v>
      </c>
      <c r="CB834" s="22"/>
      <c r="CC834" s="23"/>
    </row>
    <row r="835" spans="1:81" ht="15">
      <c r="A835" s="175" t="str">
        <f>TRIM(H835)&amp;"-"&amp;B835&amp;"-"&amp;I835</f>
        <v>GG088-Evans-01</v>
      </c>
      <c r="B835" s="175" t="s">
        <v>1041</v>
      </c>
      <c r="C835" s="175" t="s">
        <v>2085</v>
      </c>
      <c r="D835" s="175" t="s">
        <v>1551</v>
      </c>
      <c r="E835" s="177" t="s">
        <v>1552</v>
      </c>
      <c r="F835" s="175"/>
      <c r="G835" s="175">
        <v>2794</v>
      </c>
      <c r="H835" s="175" t="s">
        <v>1553</v>
      </c>
      <c r="I835" s="175" t="s">
        <v>1097</v>
      </c>
      <c r="J835" s="176"/>
      <c r="K835" s="224">
        <v>360801</v>
      </c>
      <c r="L835" s="224">
        <v>360901</v>
      </c>
      <c r="M835" s="210">
        <f>(12*(QUOTIENT(L835,10000)-31))+MOD(QUOTIENT(L835,100),100)+MOD(L835,100)-1</f>
        <v>69</v>
      </c>
      <c r="N835" s="1">
        <f>3100+(100*QUOTIENT(M835-1,12))+MOD(M835-1,12)+1</f>
        <v>3609</v>
      </c>
      <c r="O835" s="181" t="s">
        <v>1554</v>
      </c>
      <c r="CB835" s="22"/>
      <c r="CC835" s="23"/>
    </row>
    <row r="836" spans="1:88" ht="15">
      <c r="A836" s="175" t="str">
        <f>H836&amp;"-"&amp;B836&amp;"-"&amp;I836</f>
        <v>RofP025-Evans-00</v>
      </c>
      <c r="B836" s="177" t="s">
        <v>1041</v>
      </c>
      <c r="C836" s="177" t="s">
        <v>2185</v>
      </c>
      <c r="D836" s="177" t="s">
        <v>1301</v>
      </c>
      <c r="E836" s="177" t="s">
        <v>1790</v>
      </c>
      <c r="F836" s="177"/>
      <c r="G836" s="176"/>
      <c r="H836" s="177" t="s">
        <v>1791</v>
      </c>
      <c r="I836" s="177" t="str">
        <f>TEXT(0,"00")</f>
        <v>00</v>
      </c>
      <c r="J836" s="176"/>
      <c r="K836" s="223">
        <v>360801</v>
      </c>
      <c r="L836" s="223">
        <v>370401</v>
      </c>
      <c r="M836" s="210">
        <f>(12*(QUOTIENT(L836,10000)-31))+MOD(QUOTIENT(L836,100),100)+MOD(L836,100)-1</f>
        <v>76</v>
      </c>
      <c r="N836" s="1">
        <f>3100+(100*QUOTIENT(M836-1,12))+MOD(M836-1,12)+1</f>
        <v>3704</v>
      </c>
      <c r="CB836" s="22"/>
      <c r="CC836" s="24"/>
      <c r="CD836" s="24"/>
      <c r="CE836" s="24"/>
      <c r="CF836" s="56"/>
      <c r="CG836" s="24"/>
      <c r="CH836" s="24"/>
      <c r="CI836" s="24"/>
      <c r="CJ836" s="23"/>
    </row>
    <row r="837" spans="1:92" ht="14.25">
      <c r="A837" s="1" t="str">
        <f aca="true" t="shared" si="46" ref="A837:A848">TRIM(H837)&amp;"-"&amp;B837&amp;"-"&amp;I837</f>
        <v>GG029-Howard-04</v>
      </c>
      <c r="B837" s="70" t="s">
        <v>898</v>
      </c>
      <c r="C837" s="70" t="s">
        <v>2085</v>
      </c>
      <c r="D837" s="70" t="s">
        <v>445</v>
      </c>
      <c r="E837" s="20" t="s">
        <v>446</v>
      </c>
      <c r="F837" s="20"/>
      <c r="G837" s="103">
        <v>6609</v>
      </c>
      <c r="H837" s="20" t="s">
        <v>123</v>
      </c>
      <c r="I837" s="40" t="s">
        <v>1100</v>
      </c>
      <c r="K837" s="127">
        <v>360801</v>
      </c>
      <c r="L837" s="215">
        <v>370504</v>
      </c>
      <c r="M837" s="210">
        <f>(12*(QUOTIENT(L837,10000)-31))+MOD(QUOTIENT(L837,100),100)+MOD(L837,100)-1</f>
        <v>80</v>
      </c>
      <c r="N837" s="1">
        <f>3100+(100*QUOTIENT(M837-1,12))+MOD(M837-1,12)+1</f>
        <v>3708</v>
      </c>
      <c r="U837" s="11"/>
      <c r="V837" s="11"/>
      <c r="W837" s="11"/>
      <c r="X837" s="51"/>
      <c r="Y837" s="11"/>
      <c r="Z837" s="11"/>
      <c r="AA837" s="11"/>
      <c r="BC837" s="11"/>
      <c r="BD837" s="11"/>
      <c r="BQ837" s="70"/>
      <c r="BR837" s="11"/>
      <c r="BS837" s="11"/>
      <c r="BU837" s="11"/>
      <c r="BV837" s="11"/>
      <c r="BW837" s="11"/>
      <c r="BX837" s="11"/>
      <c r="BY837" s="11"/>
      <c r="BZ837" s="11"/>
      <c r="CA837" s="11"/>
      <c r="CB837" s="22"/>
      <c r="CC837" s="24"/>
      <c r="CD837" s="24"/>
      <c r="CE837" s="24"/>
      <c r="CF837" s="56"/>
      <c r="CG837" s="24"/>
      <c r="CH837" s="24"/>
      <c r="CI837" s="24"/>
      <c r="CJ837" s="24"/>
      <c r="CK837" s="36"/>
      <c r="CL837" s="36"/>
      <c r="CM837" s="36"/>
      <c r="CN837" s="36"/>
    </row>
    <row r="838" spans="1:84" ht="14.25">
      <c r="A838" s="1" t="str">
        <f t="shared" si="46"/>
        <v>GG029-Evans-06</v>
      </c>
      <c r="B838" s="70" t="s">
        <v>1041</v>
      </c>
      <c r="C838" s="70" t="s">
        <v>2085</v>
      </c>
      <c r="D838" s="70" t="s">
        <v>428</v>
      </c>
      <c r="E838" s="20" t="s">
        <v>448</v>
      </c>
      <c r="F838" s="20"/>
      <c r="G838" s="103">
        <v>6494</v>
      </c>
      <c r="H838" s="20" t="s">
        <v>123</v>
      </c>
      <c r="I838" s="40" t="s">
        <v>1102</v>
      </c>
      <c r="J838" s="173" t="s">
        <v>24</v>
      </c>
      <c r="K838" s="127">
        <v>360901</v>
      </c>
      <c r="L838" s="215">
        <v>360901</v>
      </c>
      <c r="M838" s="210">
        <f>(12*(QUOTIENT(L838,10000)-31))+MOD(QUOTIENT(L838,100),100)+MOD(L838,100)-1</f>
        <v>69</v>
      </c>
      <c r="N838" s="1">
        <f>3100+(100*QUOTIENT(M838-1,12))+MOD(M838-1,12)+1</f>
        <v>3609</v>
      </c>
      <c r="U838" s="11"/>
      <c r="V838" s="11"/>
      <c r="W838" s="11"/>
      <c r="X838" s="51"/>
      <c r="Y838" s="11"/>
      <c r="Z838" s="11"/>
      <c r="AA838" s="11"/>
      <c r="BC838" s="11"/>
      <c r="BD838" s="11"/>
      <c r="BQ838" s="70"/>
      <c r="BR838" s="11"/>
      <c r="BS838" s="11"/>
      <c r="BU838" s="11"/>
      <c r="BV838" s="11"/>
      <c r="BW838" s="11"/>
      <c r="BX838" s="11"/>
      <c r="BY838" s="11"/>
      <c r="BZ838" s="11"/>
      <c r="CA838" s="11"/>
      <c r="CB838" s="11"/>
      <c r="CC838" s="43"/>
      <c r="CD838" s="11"/>
      <c r="CE838" s="11"/>
      <c r="CF838" s="58"/>
    </row>
    <row r="839" spans="1:109" ht="14.25">
      <c r="A839" s="162" t="str">
        <f t="shared" si="46"/>
        <v>GG044-Waters-02</v>
      </c>
      <c r="B839" s="168" t="s">
        <v>541</v>
      </c>
      <c r="C839" s="146" t="s">
        <v>2085</v>
      </c>
      <c r="D839" s="168" t="s">
        <v>542</v>
      </c>
      <c r="E839" s="163" t="s">
        <v>2036</v>
      </c>
      <c r="F839" s="163"/>
      <c r="G839" s="150">
        <v>16745</v>
      </c>
      <c r="H839" s="163" t="s">
        <v>138</v>
      </c>
      <c r="I839" s="169" t="s">
        <v>1098</v>
      </c>
      <c r="K839" s="153">
        <v>360901</v>
      </c>
      <c r="L839" s="212">
        <v>360901</v>
      </c>
      <c r="M839" s="210">
        <f>(12*(QUOTIENT(L839,10000)-31))+MOD(QUOTIENT(L839,100),100)+MOD(L839,100)-1</f>
        <v>69</v>
      </c>
      <c r="N839" s="1">
        <f>3100+(100*QUOTIENT(M839-1,12))+MOD(M839-1,12)+1</f>
        <v>3609</v>
      </c>
      <c r="X839" s="52"/>
      <c r="AJ839" s="52"/>
      <c r="AV839" s="52"/>
      <c r="BH839" s="52"/>
      <c r="BT839" s="52"/>
      <c r="CC839" s="43"/>
      <c r="CF839" s="52"/>
      <c r="CS839" s="122"/>
      <c r="DE839" s="122"/>
    </row>
    <row r="840" spans="1:81" ht="15">
      <c r="A840" s="175" t="str">
        <f t="shared" si="46"/>
        <v>GG055-Evans-02</v>
      </c>
      <c r="B840" s="175" t="s">
        <v>1041</v>
      </c>
      <c r="C840" s="175" t="s">
        <v>2085</v>
      </c>
      <c r="D840" s="175" t="s">
        <v>2120</v>
      </c>
      <c r="E840" s="177" t="s">
        <v>1200</v>
      </c>
      <c r="F840" s="175"/>
      <c r="G840" s="175">
        <v>10148</v>
      </c>
      <c r="H840" s="175" t="s">
        <v>1199</v>
      </c>
      <c r="I840" s="175" t="s">
        <v>1098</v>
      </c>
      <c r="J840" s="176"/>
      <c r="K840" s="224">
        <v>360901</v>
      </c>
      <c r="L840" s="223">
        <v>360901</v>
      </c>
      <c r="M840" s="210">
        <f>(12*(QUOTIENT(L840,10000)-31))+MOD(QUOTIENT(L840,100),100)+MOD(L840,100)-1</f>
        <v>69</v>
      </c>
      <c r="N840" s="1">
        <f>3100+(100*QUOTIENT(M840-1,12))+MOD(M840-1,12)+1</f>
        <v>3609</v>
      </c>
      <c r="O840" s="177" t="s">
        <v>1214</v>
      </c>
      <c r="CC840" s="43"/>
    </row>
    <row r="841" spans="1:81" ht="15">
      <c r="A841" s="175" t="str">
        <f t="shared" si="46"/>
        <v>GG060-Waters-06</v>
      </c>
      <c r="B841" s="175" t="s">
        <v>541</v>
      </c>
      <c r="C841" s="175" t="s">
        <v>2085</v>
      </c>
      <c r="D841" s="175" t="s">
        <v>1153</v>
      </c>
      <c r="E841" s="177" t="s">
        <v>1288</v>
      </c>
      <c r="F841" s="175"/>
      <c r="G841" s="175">
        <v>13585</v>
      </c>
      <c r="H841" s="175" t="s">
        <v>1281</v>
      </c>
      <c r="I841" s="179" t="s">
        <v>1102</v>
      </c>
      <c r="J841" s="176"/>
      <c r="K841" s="224">
        <v>360901</v>
      </c>
      <c r="L841" s="224">
        <v>360901</v>
      </c>
      <c r="M841" s="210">
        <f>(12*(QUOTIENT(L841,10000)-31))+MOD(QUOTIENT(L841,100),100)+MOD(L841,100)-1</f>
        <v>69</v>
      </c>
      <c r="N841" s="1">
        <f>3100+(100*QUOTIENT(M841-1,12))+MOD(M841-1,12)+1</f>
        <v>3609</v>
      </c>
      <c r="O841" s="176"/>
      <c r="CC841" s="43"/>
    </row>
    <row r="842" spans="1:81" ht="15">
      <c r="A842" s="175" t="str">
        <f t="shared" si="46"/>
        <v>GG062-Evans-04</v>
      </c>
      <c r="B842" s="175" t="s">
        <v>1041</v>
      </c>
      <c r="C842" s="175" t="s">
        <v>2085</v>
      </c>
      <c r="D842" s="175" t="s">
        <v>1301</v>
      </c>
      <c r="E842" s="177" t="s">
        <v>1315</v>
      </c>
      <c r="F842" s="175"/>
      <c r="G842" s="175">
        <v>5315</v>
      </c>
      <c r="H842" s="175" t="s">
        <v>1310</v>
      </c>
      <c r="I842" s="179" t="s">
        <v>1100</v>
      </c>
      <c r="J842" s="176"/>
      <c r="K842" s="224">
        <v>360901</v>
      </c>
      <c r="L842" s="224">
        <v>360901</v>
      </c>
      <c r="M842" s="210">
        <f>(12*(QUOTIENT(L842,10000)-31))+MOD(QUOTIENT(L842,100),100)+MOD(L842,100)-1</f>
        <v>69</v>
      </c>
      <c r="N842" s="1">
        <f>3100+(100*QUOTIENT(M842-1,12))+MOD(M842-1,12)+1</f>
        <v>3609</v>
      </c>
      <c r="O842" s="176"/>
      <c r="CC842" s="43"/>
    </row>
    <row r="843" spans="1:81" ht="15">
      <c r="A843" s="175" t="str">
        <f t="shared" si="46"/>
        <v>GG066-Evans-05</v>
      </c>
      <c r="B843" s="175" t="s">
        <v>1041</v>
      </c>
      <c r="C843" s="175" t="s">
        <v>2085</v>
      </c>
      <c r="D843" s="175" t="s">
        <v>1301</v>
      </c>
      <c r="E843" s="177" t="s">
        <v>1365</v>
      </c>
      <c r="F843" s="175"/>
      <c r="G843" s="175">
        <v>2164</v>
      </c>
      <c r="H843" s="175" t="s">
        <v>1358</v>
      </c>
      <c r="I843" s="175" t="s">
        <v>1101</v>
      </c>
      <c r="J843" s="176"/>
      <c r="K843" s="224">
        <v>360901</v>
      </c>
      <c r="L843" s="224">
        <v>360901</v>
      </c>
      <c r="M843" s="210">
        <f>(12*(QUOTIENT(L843,10000)-31))+MOD(QUOTIENT(L843,100),100)+MOD(L843,100)-1</f>
        <v>69</v>
      </c>
      <c r="N843" s="1">
        <f>3100+(100*QUOTIENT(M843-1,12))+MOD(M843-1,12)+1</f>
        <v>3609</v>
      </c>
      <c r="O843" s="176"/>
      <c r="CC843" s="43"/>
    </row>
    <row r="844" spans="1:82" ht="15">
      <c r="A844" s="175" t="str">
        <f t="shared" si="46"/>
        <v>GG069-Boatright-02</v>
      </c>
      <c r="B844" s="175" t="s">
        <v>752</v>
      </c>
      <c r="C844" s="175" t="s">
        <v>2085</v>
      </c>
      <c r="D844" s="175" t="s">
        <v>1396</v>
      </c>
      <c r="E844" s="177" t="s">
        <v>1397</v>
      </c>
      <c r="F844" s="175"/>
      <c r="G844" s="175">
        <v>10811</v>
      </c>
      <c r="H844" s="175" t="s">
        <v>1395</v>
      </c>
      <c r="I844" s="175" t="s">
        <v>1098</v>
      </c>
      <c r="J844" s="176"/>
      <c r="K844" s="224">
        <v>360901</v>
      </c>
      <c r="L844" s="224">
        <v>361001</v>
      </c>
      <c r="M844" s="210">
        <f>(12*(QUOTIENT(L844,10000)-31))+MOD(QUOTIENT(L844,100),100)+MOD(L844,100)-1</f>
        <v>70</v>
      </c>
      <c r="N844" s="1">
        <f>3100+(100*QUOTIENT(M844-1,12))+MOD(M844-1,12)+1</f>
        <v>3610</v>
      </c>
      <c r="O844" s="176"/>
      <c r="CC844" s="22"/>
      <c r="CD844" s="23"/>
    </row>
    <row r="845" spans="1:83" ht="14.25">
      <c r="A845" s="188" t="str">
        <f t="shared" si="46"/>
        <v>BRF04-Waters-04</v>
      </c>
      <c r="B845" s="184" t="s">
        <v>541</v>
      </c>
      <c r="C845" s="19" t="s">
        <v>2183</v>
      </c>
      <c r="D845" s="184" t="s">
        <v>542</v>
      </c>
      <c r="E845" s="184" t="s">
        <v>1717</v>
      </c>
      <c r="F845" s="184"/>
      <c r="G845" s="186"/>
      <c r="H845" s="184" t="s">
        <v>2153</v>
      </c>
      <c r="I845" s="187" t="s">
        <v>1100</v>
      </c>
      <c r="J845" s="186"/>
      <c r="K845" s="214">
        <v>360901</v>
      </c>
      <c r="L845" s="214">
        <v>361101</v>
      </c>
      <c r="M845" s="210">
        <f>(12*(QUOTIENT(L845,10000)-31))+MOD(QUOTIENT(L845,100),100)+MOD(L845,100)-1</f>
        <v>71</v>
      </c>
      <c r="N845" s="1">
        <f>3100+(100*QUOTIENT(M845-1,12))+MOD(M845-1,12)+1</f>
        <v>3611</v>
      </c>
      <c r="CC845" s="7"/>
      <c r="CD845" s="8"/>
      <c r="CE845" s="9"/>
    </row>
    <row r="846" spans="1:109" s="4" customFormat="1" ht="14.25">
      <c r="A846" s="165" t="str">
        <f t="shared" si="46"/>
        <v>B36-NGALE-Carrico-00</v>
      </c>
      <c r="B846" s="70" t="s">
        <v>812</v>
      </c>
      <c r="C846" s="19" t="s">
        <v>2183</v>
      </c>
      <c r="D846" s="70" t="s">
        <v>813</v>
      </c>
      <c r="E846" s="3" t="s">
        <v>1865</v>
      </c>
      <c r="F846" s="3"/>
      <c r="G846" s="106"/>
      <c r="H846" s="3" t="s">
        <v>1867</v>
      </c>
      <c r="I846" s="166" t="s">
        <v>1875</v>
      </c>
      <c r="J846" s="3"/>
      <c r="K846" s="210">
        <v>360901</v>
      </c>
      <c r="L846" s="210">
        <v>361101</v>
      </c>
      <c r="M846" s="210">
        <f>(12*(QUOTIENT(L846,10000)-31))+MOD(QUOTIENT(L846,100),100)+MOD(L846,100)-1</f>
        <v>71</v>
      </c>
      <c r="N846" s="1">
        <f>3100+(100*QUOTIENT(M846-1,12))+MOD(M846-1,12)+1</f>
        <v>3611</v>
      </c>
      <c r="X846" s="48"/>
      <c r="AJ846" s="61"/>
      <c r="AV846" s="61"/>
      <c r="BH846" s="68"/>
      <c r="BI846" s="28"/>
      <c r="BJ846" s="28"/>
      <c r="BK846" s="28"/>
      <c r="BL846" s="28"/>
      <c r="BM846" s="28"/>
      <c r="BN846" s="28"/>
      <c r="BO846" s="28"/>
      <c r="BP846" s="28"/>
      <c r="BQ846" s="28"/>
      <c r="BR846" s="28"/>
      <c r="BS846" s="28"/>
      <c r="BT846" s="68"/>
      <c r="CC846" s="7"/>
      <c r="CD846" s="8"/>
      <c r="CE846" s="9"/>
      <c r="CF846" s="61"/>
      <c r="CS846" s="124"/>
      <c r="DE846" s="124"/>
    </row>
    <row r="847" spans="1:85" ht="15">
      <c r="A847" s="175" t="str">
        <f t="shared" si="46"/>
        <v>GG053-Carroll-05</v>
      </c>
      <c r="B847" s="175" t="s">
        <v>42</v>
      </c>
      <c r="C847" s="175" t="s">
        <v>2085</v>
      </c>
      <c r="D847" s="175" t="s">
        <v>532</v>
      </c>
      <c r="E847" s="177" t="s">
        <v>1186</v>
      </c>
      <c r="F847" s="175"/>
      <c r="G847" s="175">
        <v>12218</v>
      </c>
      <c r="H847" s="175" t="s">
        <v>1180</v>
      </c>
      <c r="I847" s="179" t="s">
        <v>1101</v>
      </c>
      <c r="J847" s="178" t="s">
        <v>22</v>
      </c>
      <c r="K847" s="224">
        <v>360901</v>
      </c>
      <c r="L847" s="223">
        <v>370101</v>
      </c>
      <c r="M847" s="210">
        <f>(12*(QUOTIENT(L847,10000)-31))+MOD(QUOTIENT(L847,100),100)+MOD(L847,100)-1</f>
        <v>73</v>
      </c>
      <c r="N847" s="1">
        <f>3100+(100*QUOTIENT(M847-1,12))+MOD(M847-1,12)+1</f>
        <v>3701</v>
      </c>
      <c r="O847" s="177" t="s">
        <v>55</v>
      </c>
      <c r="CC847" s="22"/>
      <c r="CD847" s="24"/>
      <c r="CE847" s="24"/>
      <c r="CF847" s="56"/>
      <c r="CG847" s="23"/>
    </row>
    <row r="848" spans="1:85" ht="15">
      <c r="A848" s="175" t="str">
        <f t="shared" si="46"/>
        <v>GG076-Riviezzo-02</v>
      </c>
      <c r="B848" s="175" t="s">
        <v>1225</v>
      </c>
      <c r="C848" s="175" t="s">
        <v>2085</v>
      </c>
      <c r="D848" s="175" t="s">
        <v>1226</v>
      </c>
      <c r="E848" s="177" t="s">
        <v>1453</v>
      </c>
      <c r="F848" s="175"/>
      <c r="G848" s="175">
        <v>19061</v>
      </c>
      <c r="H848" s="175" t="s">
        <v>1452</v>
      </c>
      <c r="I848" s="175" t="s">
        <v>1098</v>
      </c>
      <c r="J848" s="176"/>
      <c r="K848" s="224">
        <v>360901</v>
      </c>
      <c r="L848" s="224">
        <v>370101</v>
      </c>
      <c r="M848" s="210">
        <f>(12*(QUOTIENT(L848,10000)-31))+MOD(QUOTIENT(L848,100),100)+MOD(L848,100)-1</f>
        <v>73</v>
      </c>
      <c r="N848" s="1">
        <f>3100+(100*QUOTIENT(M848-1,12))+MOD(M848-1,12)+1</f>
        <v>3701</v>
      </c>
      <c r="O848" s="178"/>
      <c r="CC848" s="22"/>
      <c r="CD848" s="24"/>
      <c r="CE848" s="24"/>
      <c r="CF848" s="56"/>
      <c r="CG848" s="23"/>
    </row>
    <row r="849" spans="1:89" ht="14.25">
      <c r="A849" s="191" t="str">
        <f>H849</f>
        <v>B37-SOULSTONER</v>
      </c>
      <c r="B849" s="177" t="s">
        <v>709</v>
      </c>
      <c r="C849" s="177" t="s">
        <v>2187</v>
      </c>
      <c r="D849" s="177" t="s">
        <v>1686</v>
      </c>
      <c r="E849" s="177" t="s">
        <v>1687</v>
      </c>
      <c r="F849" s="177"/>
      <c r="G849" s="176"/>
      <c r="H849" s="177" t="s">
        <v>1685</v>
      </c>
      <c r="I849" s="177" t="str">
        <f>TEXT(0,"00")</f>
        <v>00</v>
      </c>
      <c r="J849" s="176"/>
      <c r="K849" s="198">
        <v>360901</v>
      </c>
      <c r="L849" s="231">
        <v>370501</v>
      </c>
      <c r="M849" s="210">
        <f>(12*(QUOTIENT(L849,10000)-31))+MOD(QUOTIENT(L849,100),100)+MOD(L849,100)-1</f>
        <v>77</v>
      </c>
      <c r="N849" s="1">
        <f>3100+(100*QUOTIENT(M849-1,12))+MOD(M849-1,12)+1</f>
        <v>3705</v>
      </c>
      <c r="CC849" s="22"/>
      <c r="CD849" s="24"/>
      <c r="CE849" s="24"/>
      <c r="CF849" s="56"/>
      <c r="CG849" s="24"/>
      <c r="CH849" s="24"/>
      <c r="CI849" s="24"/>
      <c r="CJ849" s="24"/>
      <c r="CK849" s="23"/>
    </row>
    <row r="850" spans="1:94" ht="14.25">
      <c r="A850" s="11" t="str">
        <f>TRIM(H850)&amp;"-"&amp;B850&amp;"-"&amp;I850</f>
        <v>GG030-Evans-09</v>
      </c>
      <c r="B850" s="70" t="s">
        <v>1041</v>
      </c>
      <c r="C850" s="70" t="s">
        <v>2085</v>
      </c>
      <c r="D850" s="70" t="s">
        <v>428</v>
      </c>
      <c r="E850" s="20" t="s">
        <v>462</v>
      </c>
      <c r="F850" s="20"/>
      <c r="G850" s="103">
        <v>11361</v>
      </c>
      <c r="H850" s="20" t="s">
        <v>124</v>
      </c>
      <c r="I850" s="40" t="s">
        <v>1105</v>
      </c>
      <c r="J850" s="173" t="s">
        <v>24</v>
      </c>
      <c r="K850" s="127">
        <v>360901</v>
      </c>
      <c r="L850" s="215">
        <v>371001</v>
      </c>
      <c r="M850" s="210">
        <f>(12*(QUOTIENT(L850,10000)-31))+MOD(QUOTIENT(L850,100),100)+MOD(L850,100)-1</f>
        <v>82</v>
      </c>
      <c r="N850" s="1">
        <f>3100+(100*QUOTIENT(M850-1,12))+MOD(M850-1,12)+1</f>
        <v>3710</v>
      </c>
      <c r="U850" s="11"/>
      <c r="V850" s="11"/>
      <c r="W850" s="11"/>
      <c r="X850" s="51"/>
      <c r="Y850" s="11"/>
      <c r="Z850" s="11"/>
      <c r="AA850" s="11"/>
      <c r="BC850" s="11"/>
      <c r="BD850" s="11"/>
      <c r="BQ850" s="70"/>
      <c r="BR850" s="11"/>
      <c r="BS850" s="11"/>
      <c r="BU850" s="11"/>
      <c r="BV850" s="11"/>
      <c r="BW850" s="11"/>
      <c r="BX850" s="11"/>
      <c r="BY850" s="11"/>
      <c r="BZ850" s="11"/>
      <c r="CA850" s="11"/>
      <c r="CB850" s="11"/>
      <c r="CC850" s="22"/>
      <c r="CD850" s="24"/>
      <c r="CE850" s="24"/>
      <c r="CF850" s="56"/>
      <c r="CG850" s="24"/>
      <c r="CH850" s="24"/>
      <c r="CI850" s="24"/>
      <c r="CJ850" s="24"/>
      <c r="CK850" s="24"/>
      <c r="CL850" s="24"/>
      <c r="CM850" s="24"/>
      <c r="CN850" s="24"/>
      <c r="CO850" s="24"/>
      <c r="CP850" s="23"/>
    </row>
    <row r="851" spans="1:82" ht="15">
      <c r="A851" s="175" t="str">
        <f>TRIM(H851)&amp;"-"&amp;B851&amp;"-"&amp;I851</f>
        <v>GG082-Ward-01</v>
      </c>
      <c r="B851" s="175" t="s">
        <v>1418</v>
      </c>
      <c r="C851" s="175" t="s">
        <v>2085</v>
      </c>
      <c r="D851" s="175" t="s">
        <v>1419</v>
      </c>
      <c r="E851" s="177" t="s">
        <v>1496</v>
      </c>
      <c r="F851" s="175"/>
      <c r="G851" s="175">
        <v>4866</v>
      </c>
      <c r="H851" s="175" t="s">
        <v>1497</v>
      </c>
      <c r="I851" s="175" t="s">
        <v>1097</v>
      </c>
      <c r="J851" s="176"/>
      <c r="K851" s="224">
        <v>360902</v>
      </c>
      <c r="L851" s="224">
        <v>360902</v>
      </c>
      <c r="M851" s="210">
        <f>(12*(QUOTIENT(L851,10000)-31))+MOD(QUOTIENT(L851,100),100)+MOD(L851,100)-1</f>
        <v>70</v>
      </c>
      <c r="N851" s="1">
        <f>3100+(100*QUOTIENT(M851-1,12))+MOD(M851-1,12)+1</f>
        <v>3610</v>
      </c>
      <c r="O851" s="178" t="s">
        <v>1498</v>
      </c>
      <c r="CC851" s="43"/>
      <c r="CD851" s="43"/>
    </row>
    <row r="852" spans="1:82" ht="15">
      <c r="A852" s="190" t="str">
        <f>H852&amp;"-"&amp;B852&amp;"-"&amp;I852</f>
        <v>GG08P-Flint-01</v>
      </c>
      <c r="B852" s="177" t="s">
        <v>679</v>
      </c>
      <c r="C852" s="177" t="s">
        <v>2186</v>
      </c>
      <c r="D852" s="177" t="s">
        <v>680</v>
      </c>
      <c r="E852" s="177" t="s">
        <v>1861</v>
      </c>
      <c r="F852" s="177"/>
      <c r="G852" s="176"/>
      <c r="H852" s="177" t="s">
        <v>2178</v>
      </c>
      <c r="I852" s="175" t="s">
        <v>1097</v>
      </c>
      <c r="J852" s="176"/>
      <c r="K852" s="223">
        <v>361001</v>
      </c>
      <c r="L852" s="223">
        <v>361001</v>
      </c>
      <c r="M852" s="210">
        <f>(12*(QUOTIENT(L852,10000)-31))+MOD(QUOTIENT(L852,100),100)+MOD(L852,100)-1</f>
        <v>70</v>
      </c>
      <c r="N852" s="1">
        <f>3100+(100*QUOTIENT(M852-1,12))+MOD(M852-1,12)+1</f>
        <v>3610</v>
      </c>
      <c r="CD852" s="43"/>
    </row>
    <row r="853" spans="1:83" ht="15">
      <c r="A853" s="175" t="str">
        <f>TRIM(H853)&amp;"-"&amp;B853&amp;"-"&amp;I853</f>
        <v>GG061-Waters-08</v>
      </c>
      <c r="B853" s="175" t="s">
        <v>541</v>
      </c>
      <c r="C853" s="175" t="s">
        <v>2085</v>
      </c>
      <c r="D853" s="175" t="s">
        <v>1304</v>
      </c>
      <c r="E853" s="177" t="s">
        <v>1305</v>
      </c>
      <c r="F853" s="175"/>
      <c r="G853" s="175">
        <v>13079</v>
      </c>
      <c r="H853" s="175" t="s">
        <v>1292</v>
      </c>
      <c r="I853" s="175" t="s">
        <v>1104</v>
      </c>
      <c r="J853" s="176"/>
      <c r="K853" s="224">
        <v>361001</v>
      </c>
      <c r="L853" s="224">
        <v>361101</v>
      </c>
      <c r="M853" s="210">
        <f>(12*(QUOTIENT(L853,10000)-31))+MOD(QUOTIENT(L853,100),100)+MOD(L853,100)-1</f>
        <v>71</v>
      </c>
      <c r="N853" s="1">
        <f>3100+(100*QUOTIENT(M853-1,12))+MOD(M853-1,12)+1</f>
        <v>3611</v>
      </c>
      <c r="O853" s="176"/>
      <c r="CD853" s="22"/>
      <c r="CE853" s="23"/>
    </row>
    <row r="854" spans="1:85" ht="15">
      <c r="A854" s="175" t="str">
        <f>TRIM(H854)&amp;"-"&amp;B854&amp;"-"&amp;I854</f>
        <v>GG095-DeMarce-01</v>
      </c>
      <c r="B854" s="175" t="s">
        <v>718</v>
      </c>
      <c r="C854" s="175" t="s">
        <v>2085</v>
      </c>
      <c r="D854" s="175" t="s">
        <v>719</v>
      </c>
      <c r="E854" s="177" t="s">
        <v>1613</v>
      </c>
      <c r="F854" s="175"/>
      <c r="G854" s="175">
        <v>10745</v>
      </c>
      <c r="H854" s="175" t="s">
        <v>1614</v>
      </c>
      <c r="I854" s="175" t="s">
        <v>1097</v>
      </c>
      <c r="J854" s="176"/>
      <c r="K854" s="223">
        <v>361001</v>
      </c>
      <c r="L854" s="223">
        <v>370101</v>
      </c>
      <c r="M854" s="210">
        <f>(12*(QUOTIENT(L854,10000)-31))+MOD(QUOTIENT(L854,100),100)+MOD(L854,100)-1</f>
        <v>73</v>
      </c>
      <c r="N854" s="1">
        <f>3100+(100*QUOTIENT(M854-1,12))+MOD(M854-1,12)+1</f>
        <v>3701</v>
      </c>
      <c r="O854" s="176"/>
      <c r="CD854" s="22"/>
      <c r="CE854" s="24"/>
      <c r="CF854" s="56"/>
      <c r="CG854" s="23"/>
    </row>
    <row r="855" spans="1:89" ht="15">
      <c r="A855" s="190" t="str">
        <f>H855&amp;"-"&amp;B855&amp;"-"&amp;I855</f>
        <v>GG09P-Flint-01</v>
      </c>
      <c r="B855" s="177" t="s">
        <v>679</v>
      </c>
      <c r="C855" s="177" t="s">
        <v>2186</v>
      </c>
      <c r="D855" s="177" t="s">
        <v>680</v>
      </c>
      <c r="E855" s="177" t="s">
        <v>1862</v>
      </c>
      <c r="F855" s="177"/>
      <c r="G855" s="176"/>
      <c r="H855" s="177" t="s">
        <v>2179</v>
      </c>
      <c r="I855" s="175" t="s">
        <v>1097</v>
      </c>
      <c r="J855" s="176"/>
      <c r="K855" s="223">
        <v>361001</v>
      </c>
      <c r="L855" s="223">
        <v>370501</v>
      </c>
      <c r="M855" s="210">
        <f>(12*(QUOTIENT(L855,10000)-31))+MOD(QUOTIENT(L855,100),100)+MOD(L855,100)-1</f>
        <v>77</v>
      </c>
      <c r="N855" s="1">
        <f>3100+(100*QUOTIENT(M855-1,12))+MOD(M855-1,12)+1</f>
        <v>3705</v>
      </c>
      <c r="CE855" s="22"/>
      <c r="CF855" s="56"/>
      <c r="CG855" s="24"/>
      <c r="CH855" s="24"/>
      <c r="CI855" s="24"/>
      <c r="CJ855" s="24"/>
      <c r="CK855" s="23"/>
    </row>
    <row r="856" spans="1:83" ht="15">
      <c r="A856" s="175" t="str">
        <f aca="true" t="shared" si="47" ref="A856:A861">TRIM(H856)&amp;"-"&amp;B856&amp;"-"&amp;I856</f>
        <v>GG062-Waters-08</v>
      </c>
      <c r="B856" s="175" t="s">
        <v>541</v>
      </c>
      <c r="C856" s="175" t="s">
        <v>2085</v>
      </c>
      <c r="D856" s="175" t="s">
        <v>1323</v>
      </c>
      <c r="E856" s="177" t="s">
        <v>1324</v>
      </c>
      <c r="F856" s="175"/>
      <c r="G856" s="175">
        <v>5669</v>
      </c>
      <c r="H856" s="175" t="s">
        <v>1310</v>
      </c>
      <c r="I856" s="175" t="s">
        <v>1104</v>
      </c>
      <c r="J856" s="176"/>
      <c r="K856" s="224">
        <v>361101</v>
      </c>
      <c r="L856" s="224">
        <v>361101</v>
      </c>
      <c r="M856" s="210">
        <f>(12*(QUOTIENT(L856,10000)-31))+MOD(QUOTIENT(L856,100),100)+MOD(L856,100)-1</f>
        <v>71</v>
      </c>
      <c r="N856" s="1">
        <f>3100+(100*QUOTIENT(M856-1,12))+MOD(M856-1,12)+1</f>
        <v>3611</v>
      </c>
      <c r="O856" s="176"/>
      <c r="CE856" s="43"/>
    </row>
    <row r="857" spans="1:84" ht="15">
      <c r="A857" s="175" t="str">
        <f t="shared" si="47"/>
        <v>GG067-Crawford-05</v>
      </c>
      <c r="B857" s="175" t="s">
        <v>2054</v>
      </c>
      <c r="C857" s="175" t="s">
        <v>2085</v>
      </c>
      <c r="D857" s="175" t="s">
        <v>1382</v>
      </c>
      <c r="E857" s="177" t="s">
        <v>1383</v>
      </c>
      <c r="F857" s="175"/>
      <c r="G857" s="175">
        <v>12770</v>
      </c>
      <c r="H857" s="175" t="s">
        <v>1375</v>
      </c>
      <c r="I857" s="175" t="s">
        <v>1101</v>
      </c>
      <c r="J857" s="176"/>
      <c r="K857" s="224">
        <v>361101</v>
      </c>
      <c r="L857" s="224">
        <v>361201</v>
      </c>
      <c r="M857" s="210">
        <f>(12*(QUOTIENT(L857,10000)-31))+MOD(QUOTIENT(L857,100),100)+MOD(L857,100)-1</f>
        <v>72</v>
      </c>
      <c r="N857" s="1">
        <f>3100+(100*QUOTIENT(M857-1,12))+MOD(M857-1,12)+1</f>
        <v>3612</v>
      </c>
      <c r="O857" s="179"/>
      <c r="CE857" s="22"/>
      <c r="CF857" s="91"/>
    </row>
    <row r="858" spans="1:84" ht="15">
      <c r="A858" s="175" t="str">
        <f t="shared" si="47"/>
        <v>GG098-Ward-04</v>
      </c>
      <c r="B858" s="175" t="s">
        <v>1418</v>
      </c>
      <c r="C858" s="175" t="s">
        <v>2085</v>
      </c>
      <c r="D858" s="175" t="s">
        <v>1419</v>
      </c>
      <c r="E858" s="177" t="s">
        <v>1645</v>
      </c>
      <c r="F858" s="175"/>
      <c r="G858" s="175">
        <v>6992</v>
      </c>
      <c r="H858" s="175" t="s">
        <v>1640</v>
      </c>
      <c r="I858" s="175" t="s">
        <v>1100</v>
      </c>
      <c r="J858" s="176"/>
      <c r="K858" s="223">
        <v>361101</v>
      </c>
      <c r="L858" s="223">
        <v>361201</v>
      </c>
      <c r="M858" s="210">
        <f>(12*(QUOTIENT(L858,10000)-31))+MOD(QUOTIENT(L858,100),100)+MOD(L858,100)-1</f>
        <v>72</v>
      </c>
      <c r="N858" s="1">
        <f>3100+(100*QUOTIENT(M858-1,12))+MOD(M858-1,12)+1</f>
        <v>3612</v>
      </c>
      <c r="O858" s="176"/>
      <c r="CE858" s="22"/>
      <c r="CF858" s="91"/>
    </row>
    <row r="859" spans="1:84" ht="15">
      <c r="A859" s="175" t="str">
        <f t="shared" si="47"/>
        <v>GG065-DeMarce-07</v>
      </c>
      <c r="B859" s="175" t="s">
        <v>718</v>
      </c>
      <c r="C859" s="175" t="s">
        <v>2085</v>
      </c>
      <c r="D859" s="175" t="s">
        <v>719</v>
      </c>
      <c r="E859" s="177" t="s">
        <v>1356</v>
      </c>
      <c r="F859" s="175"/>
      <c r="G859" s="175">
        <v>9500</v>
      </c>
      <c r="H859" s="175" t="s">
        <v>1347</v>
      </c>
      <c r="I859" s="175" t="s">
        <v>1103</v>
      </c>
      <c r="J859" s="176"/>
      <c r="K859" s="224">
        <v>361102</v>
      </c>
      <c r="L859" s="224">
        <v>361201</v>
      </c>
      <c r="M859" s="210">
        <f>(12*(QUOTIENT(L859,10000)-31))+MOD(QUOTIENT(L859,100),100)+MOD(L859,100)-1</f>
        <v>72</v>
      </c>
      <c r="N859" s="1">
        <f>3100+(100*QUOTIENT(M859-1,12))+MOD(M859-1,12)+1</f>
        <v>3612</v>
      </c>
      <c r="O859" s="176"/>
      <c r="CE859" s="22"/>
      <c r="CF859" s="91"/>
    </row>
    <row r="860" spans="1:109" ht="14.25">
      <c r="A860" s="162" t="str">
        <f t="shared" si="47"/>
        <v>GG042-Carrico-04</v>
      </c>
      <c r="B860" s="168" t="s">
        <v>812</v>
      </c>
      <c r="C860" s="146" t="s">
        <v>2085</v>
      </c>
      <c r="D860" s="162" t="s">
        <v>813</v>
      </c>
      <c r="E860" s="163" t="s">
        <v>2020</v>
      </c>
      <c r="F860" s="163"/>
      <c r="G860" s="150">
        <v>1995</v>
      </c>
      <c r="H860" s="163" t="s">
        <v>136</v>
      </c>
      <c r="I860" s="169" t="s">
        <v>1100</v>
      </c>
      <c r="K860" s="153">
        <v>361201</v>
      </c>
      <c r="L860" s="212">
        <v>361201</v>
      </c>
      <c r="M860" s="210">
        <f>(12*(QUOTIENT(L860,10000)-31))+MOD(QUOTIENT(L860,100),100)+MOD(L860,100)-1</f>
        <v>72</v>
      </c>
      <c r="N860" s="1">
        <f>3100+(100*QUOTIENT(M860-1,12))+MOD(M860-1,12)+1</f>
        <v>3612</v>
      </c>
      <c r="X860" s="52"/>
      <c r="AJ860" s="52"/>
      <c r="AV860" s="52"/>
      <c r="BH860" s="52"/>
      <c r="BT860" s="52"/>
      <c r="CF860" s="74"/>
      <c r="CS860" s="122"/>
      <c r="DE860" s="122"/>
    </row>
    <row r="861" spans="1:84" ht="15">
      <c r="A861" s="175" t="str">
        <f t="shared" si="47"/>
        <v>GG100-Wild-11</v>
      </c>
      <c r="B861" s="175" t="s">
        <v>46</v>
      </c>
      <c r="C861" s="175" t="s">
        <v>2085</v>
      </c>
      <c r="D861" s="175" t="s">
        <v>47</v>
      </c>
      <c r="E861" s="177" t="s">
        <v>1671</v>
      </c>
      <c r="F861" s="175"/>
      <c r="G861" s="175">
        <v>4915</v>
      </c>
      <c r="H861" s="175" t="s">
        <v>1655</v>
      </c>
      <c r="I861" s="175" t="s">
        <v>1107</v>
      </c>
      <c r="J861" s="176"/>
      <c r="K861" s="223">
        <v>361201</v>
      </c>
      <c r="L861" s="223">
        <v>361201</v>
      </c>
      <c r="M861" s="210">
        <f>(12*(QUOTIENT(L861,10000)-31))+MOD(QUOTIENT(L861,100),100)+MOD(L861,100)-1</f>
        <v>72</v>
      </c>
      <c r="N861" s="1">
        <f>3100+(100*QUOTIENT(M861-1,12))+MOD(M861-1,12)+1</f>
        <v>3612</v>
      </c>
      <c r="CF861" s="74"/>
    </row>
    <row r="862" spans="1:84" ht="15">
      <c r="A862" s="175" t="str">
        <f>H862&amp;"-"&amp;B862&amp;"-"&amp;I862</f>
        <v>RofP037 (1632XMAS)-Thompson-11</v>
      </c>
      <c r="B862" s="177" t="s">
        <v>1641</v>
      </c>
      <c r="C862" s="177" t="s">
        <v>2184</v>
      </c>
      <c r="D862" s="183" t="s">
        <v>1642</v>
      </c>
      <c r="E862" s="183" t="s">
        <v>1839</v>
      </c>
      <c r="F862" s="183"/>
      <c r="G862" s="176"/>
      <c r="H862" s="177" t="s">
        <v>1827</v>
      </c>
      <c r="I862" s="175" t="s">
        <v>1107</v>
      </c>
      <c r="J862" s="176"/>
      <c r="K862" s="223">
        <v>361201</v>
      </c>
      <c r="L862" s="223">
        <v>361201</v>
      </c>
      <c r="M862" s="210">
        <f>(12*(QUOTIENT(L862,10000)-31))+MOD(QUOTIENT(L862,100),100)+MOD(L862,100)-1</f>
        <v>72</v>
      </c>
      <c r="N862" s="1">
        <f>3100+(100*QUOTIENT(M862-1,12))+MOD(M862-1,12)+1</f>
        <v>3612</v>
      </c>
      <c r="CF862" s="74"/>
    </row>
    <row r="863" spans="1:89" ht="15">
      <c r="A863" s="175" t="str">
        <f>TRIM(H863)&amp;"-"&amp;B863&amp;"-"&amp;I863</f>
        <v>GG066-DeMarce-09</v>
      </c>
      <c r="B863" s="175" t="s">
        <v>718</v>
      </c>
      <c r="C863" s="175" t="s">
        <v>2085</v>
      </c>
      <c r="D863" s="175" t="s">
        <v>719</v>
      </c>
      <c r="E863" s="178" t="s">
        <v>1371</v>
      </c>
      <c r="F863" s="178"/>
      <c r="G863" s="175">
        <v>13000</v>
      </c>
      <c r="H863" s="175" t="s">
        <v>1358</v>
      </c>
      <c r="I863" s="175" t="s">
        <v>1105</v>
      </c>
      <c r="J863" s="176"/>
      <c r="K863" s="224">
        <v>361202</v>
      </c>
      <c r="L863" s="224">
        <v>370303</v>
      </c>
      <c r="M863" s="210">
        <f>(12*(QUOTIENT(L863,10000)-31))+MOD(QUOTIENT(L863,100),100)+MOD(L863,100)-1</f>
        <v>77</v>
      </c>
      <c r="N863" s="1">
        <f>3100+(100*QUOTIENT(M863-1,12))+MOD(M863-1,12)+1</f>
        <v>3705</v>
      </c>
      <c r="O863" s="178" t="s">
        <v>1372</v>
      </c>
      <c r="CF863" s="97"/>
      <c r="CG863" s="35"/>
      <c r="CH863" s="24"/>
      <c r="CI863" s="36"/>
      <c r="CJ863" s="36"/>
      <c r="CK863" s="36"/>
    </row>
    <row r="864" spans="1:86" ht="15">
      <c r="A864" s="175" t="str">
        <f>TRIM(H864)&amp;"-"&amp;B864&amp;"-"&amp;I864</f>
        <v>GG100-Howard-07</v>
      </c>
      <c r="B864" s="175" t="s">
        <v>898</v>
      </c>
      <c r="C864" s="175" t="s">
        <v>2085</v>
      </c>
      <c r="D864" s="175" t="s">
        <v>899</v>
      </c>
      <c r="E864" s="177" t="s">
        <v>1665</v>
      </c>
      <c r="F864" s="175"/>
      <c r="G864" s="175">
        <v>1349</v>
      </c>
      <c r="H864" s="175" t="s">
        <v>1655</v>
      </c>
      <c r="I864" s="175" t="s">
        <v>1103</v>
      </c>
      <c r="J864" s="176"/>
      <c r="K864" s="223">
        <v>361203</v>
      </c>
      <c r="L864" s="223">
        <v>361203</v>
      </c>
      <c r="M864" s="210">
        <f>(12*(QUOTIENT(L864,10000)-31))+MOD(QUOTIENT(L864,100),100)+MOD(L864,100)-1</f>
        <v>74</v>
      </c>
      <c r="N864" s="1">
        <f>3100+(100*QUOTIENT(M864-1,12))+MOD(M864-1,12)+1</f>
        <v>3702</v>
      </c>
      <c r="O864" s="177" t="s">
        <v>1666</v>
      </c>
      <c r="CF864" s="74"/>
      <c r="CG864" s="43"/>
      <c r="CH864" s="43"/>
    </row>
    <row r="865" spans="1:86" ht="15">
      <c r="A865" s="175" t="str">
        <f>TRIM(H865)&amp;"-"&amp;B865&amp;"-"&amp;I865</f>
        <v>GG100-Davidson-08</v>
      </c>
      <c r="B865" s="175" t="s">
        <v>2013</v>
      </c>
      <c r="C865" s="175" t="s">
        <v>2085</v>
      </c>
      <c r="D865" s="175" t="s">
        <v>1667</v>
      </c>
      <c r="E865" s="177" t="s">
        <v>1668</v>
      </c>
      <c r="F865" s="175"/>
      <c r="G865" s="175">
        <v>4980</v>
      </c>
      <c r="H865" s="175" t="s">
        <v>1655</v>
      </c>
      <c r="I865" s="175" t="s">
        <v>1104</v>
      </c>
      <c r="J865" s="176"/>
      <c r="K865" s="223">
        <v>361203</v>
      </c>
      <c r="L865" s="223">
        <v>361203</v>
      </c>
      <c r="M865" s="210">
        <f>(12*(QUOTIENT(L865,10000)-31))+MOD(QUOTIENT(L865,100),100)+MOD(L865,100)-1</f>
        <v>74</v>
      </c>
      <c r="N865" s="1">
        <f>3100+(100*QUOTIENT(M865-1,12))+MOD(M865-1,12)+1</f>
        <v>3702</v>
      </c>
      <c r="O865" s="177" t="s">
        <v>1434</v>
      </c>
      <c r="CF865" s="74"/>
      <c r="CG865" s="43"/>
      <c r="CH865" s="43"/>
    </row>
    <row r="866" spans="1:109" ht="14.25">
      <c r="A866" s="148" t="str">
        <f>TRIM(H866)&amp;"-"&amp;B866&amp;"-"&amp;I866</f>
        <v>GG036-Howard-05</v>
      </c>
      <c r="B866" s="148" t="s">
        <v>898</v>
      </c>
      <c r="C866" s="70" t="s">
        <v>2085</v>
      </c>
      <c r="D866" s="148" t="s">
        <v>247</v>
      </c>
      <c r="E866" s="149" t="s">
        <v>530</v>
      </c>
      <c r="F866" s="149"/>
      <c r="G866" s="150">
        <v>5802</v>
      </c>
      <c r="H866" s="149" t="s">
        <v>130</v>
      </c>
      <c r="I866" s="151" t="s">
        <v>1101</v>
      </c>
      <c r="K866">
        <v>361203</v>
      </c>
      <c r="L866" s="212">
        <v>380303</v>
      </c>
      <c r="M866" s="210">
        <f>(12*(QUOTIENT(L866,10000)-31))+MOD(QUOTIENT(L866,100),100)+MOD(L866,100)-1</f>
        <v>89</v>
      </c>
      <c r="N866" s="1">
        <f>3100+(100*QUOTIENT(M866-1,12))+MOD(M866-1,12)+1</f>
        <v>3805</v>
      </c>
      <c r="X866" s="52"/>
      <c r="AJ866" s="52"/>
      <c r="AV866" s="52"/>
      <c r="BH866" s="52"/>
      <c r="BT866" s="52"/>
      <c r="CF866" s="59"/>
      <c r="CG866" s="264"/>
      <c r="CH866" s="264"/>
      <c r="CI866" s="264"/>
      <c r="CJ866" s="264"/>
      <c r="CK866" s="264"/>
      <c r="CL866" s="264"/>
      <c r="CM866" s="264"/>
      <c r="CN866" s="264"/>
      <c r="CO866" s="264"/>
      <c r="CP866" s="264"/>
      <c r="CQ866" s="264"/>
      <c r="CR866" s="264"/>
      <c r="CS866" s="137"/>
      <c r="CT866" s="264"/>
      <c r="CU866" s="265"/>
      <c r="CV866" s="265"/>
      <c r="CW866" s="265"/>
      <c r="DE866" s="122"/>
    </row>
    <row r="867" spans="1:92" ht="15">
      <c r="A867" s="175" t="str">
        <f>TRIM(H867)&amp;"-"&amp;B867&amp;"-"&amp;I867</f>
        <v>GG054-Carroll-06</v>
      </c>
      <c r="B867" s="175" t="s">
        <v>42</v>
      </c>
      <c r="C867" s="175" t="s">
        <v>2085</v>
      </c>
      <c r="D867" s="175" t="s">
        <v>532</v>
      </c>
      <c r="E867" s="177" t="s">
        <v>1197</v>
      </c>
      <c r="F867" s="175"/>
      <c r="G867" s="175">
        <v>10448</v>
      </c>
      <c r="H867" s="175" t="s">
        <v>1190</v>
      </c>
      <c r="I867" s="179" t="s">
        <v>1102</v>
      </c>
      <c r="J867" s="178" t="s">
        <v>22</v>
      </c>
      <c r="K867" s="224">
        <v>370101</v>
      </c>
      <c r="L867" s="224">
        <v>370801</v>
      </c>
      <c r="M867" s="210">
        <f>(12*(QUOTIENT(L867,10000)-31))+MOD(QUOTIENT(L867,100),100)+MOD(L867,100)-1</f>
        <v>80</v>
      </c>
      <c r="N867" s="1">
        <f>3100+(100*QUOTIENT(M867-1,12))+MOD(M867-1,12)+1</f>
        <v>3708</v>
      </c>
      <c r="O867" s="177" t="s">
        <v>55</v>
      </c>
      <c r="CG867" s="22"/>
      <c r="CH867" s="24"/>
      <c r="CI867" s="24"/>
      <c r="CJ867" s="24"/>
      <c r="CK867" s="24"/>
      <c r="CL867" s="24"/>
      <c r="CM867" s="24"/>
      <c r="CN867" s="23"/>
    </row>
    <row r="868" spans="1:96" ht="15">
      <c r="A868" s="175" t="str">
        <f>H868&amp;"-"&amp;B868&amp;"-"&amp;I868</f>
        <v>RofP037 (1632XMAS)-Deakins-13</v>
      </c>
      <c r="B868" s="177" t="s">
        <v>1564</v>
      </c>
      <c r="C868" s="177" t="s">
        <v>2184</v>
      </c>
      <c r="D868" s="183" t="s">
        <v>1565</v>
      </c>
      <c r="E868" s="183" t="s">
        <v>1841</v>
      </c>
      <c r="F868" s="183"/>
      <c r="G868" s="176"/>
      <c r="H868" s="177" t="s">
        <v>1827</v>
      </c>
      <c r="I868" s="175" t="s">
        <v>1109</v>
      </c>
      <c r="J868" s="176"/>
      <c r="K868" s="223">
        <v>370101</v>
      </c>
      <c r="L868" s="223">
        <v>371201</v>
      </c>
      <c r="M868" s="210">
        <f>(12*(QUOTIENT(L868,10000)-31))+MOD(QUOTIENT(L868,100),100)+MOD(L868,100)-1</f>
        <v>84</v>
      </c>
      <c r="N868" s="1">
        <f>3100+(100*QUOTIENT(M868-1,12))+MOD(M868-1,12)+1</f>
        <v>3712</v>
      </c>
      <c r="CG868" s="22"/>
      <c r="CH868" s="24"/>
      <c r="CI868" s="24"/>
      <c r="CJ868" s="24"/>
      <c r="CK868" s="24"/>
      <c r="CL868" s="24"/>
      <c r="CM868" s="24"/>
      <c r="CN868" s="24"/>
      <c r="CO868" s="24"/>
      <c r="CP868" s="24"/>
      <c r="CQ868" s="24"/>
      <c r="CR868" s="23"/>
    </row>
    <row r="869" spans="1:96" ht="14.25">
      <c r="A869" s="11" t="str">
        <f aca="true" t="shared" si="48" ref="A869:A877">TRIM(H869)&amp;"-"&amp;B869&amp;"-"&amp;I869</f>
        <v>GG031-Copley-01</v>
      </c>
      <c r="B869" s="70" t="s">
        <v>463</v>
      </c>
      <c r="C869" s="70" t="s">
        <v>2085</v>
      </c>
      <c r="D869" s="70" t="s">
        <v>464</v>
      </c>
      <c r="E869" s="3" t="s">
        <v>465</v>
      </c>
      <c r="F869" s="6"/>
      <c r="G869" s="103">
        <v>8277</v>
      </c>
      <c r="H869" s="20" t="s">
        <v>125</v>
      </c>
      <c r="I869" s="40" t="s">
        <v>1097</v>
      </c>
      <c r="K869" s="127">
        <v>370108</v>
      </c>
      <c r="L869" s="215">
        <v>370108</v>
      </c>
      <c r="M869" s="210">
        <f>(12*(QUOTIENT(L869,10000)-31))+MOD(QUOTIENT(L869,100),100)+MOD(L869,100)-1</f>
        <v>80</v>
      </c>
      <c r="N869" s="1">
        <f>3100+(100*QUOTIENT(M869-1,12))+MOD(M869-1,12)+1</f>
        <v>3708</v>
      </c>
      <c r="O869" s="19"/>
      <c r="U869" s="11"/>
      <c r="V869" s="11"/>
      <c r="W869" s="11"/>
      <c r="X869" s="51"/>
      <c r="Y869" s="11"/>
      <c r="Z869" s="11"/>
      <c r="AA869" s="11"/>
      <c r="BC869" s="11"/>
      <c r="BD869" s="11"/>
      <c r="BQ869" s="70"/>
      <c r="BR869" s="11"/>
      <c r="BS869" s="11"/>
      <c r="BU869" s="11"/>
      <c r="BV869" s="11"/>
      <c r="BW869" s="11"/>
      <c r="BX869" s="11"/>
      <c r="BY869" s="11"/>
      <c r="BZ869" s="11"/>
      <c r="CA869" s="11"/>
      <c r="CB869" s="11"/>
      <c r="CC869" s="11"/>
      <c r="CD869" s="11"/>
      <c r="CE869" s="11"/>
      <c r="CF869" s="58"/>
      <c r="CG869" s="43"/>
      <c r="CH869" s="43"/>
      <c r="CI869" s="43"/>
      <c r="CJ869" s="43"/>
      <c r="CK869" s="43"/>
      <c r="CL869" s="43"/>
      <c r="CM869" s="43"/>
      <c r="CN869" s="43"/>
      <c r="CO869" s="11"/>
      <c r="CP869" s="11"/>
      <c r="CQ869" s="11"/>
      <c r="CR869" s="11"/>
    </row>
    <row r="870" spans="1:109" ht="14.25">
      <c r="A870" s="162" t="str">
        <f t="shared" si="48"/>
        <v>GG043-Huff-05</v>
      </c>
      <c r="B870" s="168" t="s">
        <v>673</v>
      </c>
      <c r="C870" s="146" t="s">
        <v>2085</v>
      </c>
      <c r="D870" s="168" t="s">
        <v>950</v>
      </c>
      <c r="E870" s="163" t="s">
        <v>2029</v>
      </c>
      <c r="F870" s="163"/>
      <c r="G870" s="150">
        <v>15139</v>
      </c>
      <c r="H870" s="163" t="s">
        <v>137</v>
      </c>
      <c r="I870" s="169" t="s">
        <v>1101</v>
      </c>
      <c r="K870" s="153">
        <v>370112</v>
      </c>
      <c r="L870" s="212">
        <v>370112</v>
      </c>
      <c r="M870" s="210">
        <f>(12*(QUOTIENT(L870,10000)-31))+MOD(QUOTIENT(L870,100),100)+MOD(L870,100)-1</f>
        <v>84</v>
      </c>
      <c r="N870" s="1">
        <f>3100+(100*QUOTIENT(M870-1,12))+MOD(M870-1,12)+1</f>
        <v>3712</v>
      </c>
      <c r="O870" s="153" t="s">
        <v>55</v>
      </c>
      <c r="X870" s="52"/>
      <c r="AJ870" s="52"/>
      <c r="AV870" s="52"/>
      <c r="BH870" s="52"/>
      <c r="BT870" s="52"/>
      <c r="CG870" s="266"/>
      <c r="CH870" s="266"/>
      <c r="CI870" s="266"/>
      <c r="CJ870" s="266"/>
      <c r="CK870" s="266"/>
      <c r="CL870" s="266"/>
      <c r="CM870" s="266"/>
      <c r="CN870" s="266"/>
      <c r="CO870" s="266"/>
      <c r="CP870" s="266"/>
      <c r="CQ870" s="266"/>
      <c r="CR870" s="266"/>
      <c r="DE870" s="122"/>
    </row>
    <row r="871" spans="1:109" ht="14.25">
      <c r="A871" s="162" t="str">
        <f t="shared" si="48"/>
        <v>GG044-Carroll-05</v>
      </c>
      <c r="B871" s="168" t="s">
        <v>42</v>
      </c>
      <c r="C871" s="146" t="s">
        <v>2085</v>
      </c>
      <c r="D871" s="168" t="s">
        <v>43</v>
      </c>
      <c r="E871" s="163" t="s">
        <v>2039</v>
      </c>
      <c r="F871" s="163"/>
      <c r="G871" s="150">
        <v>1161</v>
      </c>
      <c r="H871" s="163" t="s">
        <v>138</v>
      </c>
      <c r="I871" s="169" t="s">
        <v>1101</v>
      </c>
      <c r="K871" s="153">
        <v>370112</v>
      </c>
      <c r="L871" s="212">
        <v>370112</v>
      </c>
      <c r="M871" s="210">
        <f>(12*(QUOTIENT(L871,10000)-31))+MOD(QUOTIENT(L871,100),100)+MOD(L871,100)-1</f>
        <v>84</v>
      </c>
      <c r="N871" s="1">
        <f>3100+(100*QUOTIENT(M871-1,12))+MOD(M871-1,12)+1</f>
        <v>3712</v>
      </c>
      <c r="X871" s="52"/>
      <c r="AJ871" s="52"/>
      <c r="AV871" s="52"/>
      <c r="BH871" s="52"/>
      <c r="BT871" s="52"/>
      <c r="CG871" s="266"/>
      <c r="CH871" s="266"/>
      <c r="CI871" s="266"/>
      <c r="CJ871" s="266"/>
      <c r="CK871" s="266"/>
      <c r="CL871" s="266"/>
      <c r="CM871" s="266"/>
      <c r="CN871" s="266"/>
      <c r="CO871" s="266"/>
      <c r="CP871" s="266"/>
      <c r="CQ871" s="266"/>
      <c r="CR871" s="266"/>
      <c r="DE871" s="122"/>
    </row>
    <row r="872" spans="1:96" ht="15">
      <c r="A872" s="175" t="str">
        <f t="shared" si="48"/>
        <v>GG079-Palmer-02</v>
      </c>
      <c r="B872" s="175" t="s">
        <v>2043</v>
      </c>
      <c r="C872" s="175" t="s">
        <v>2085</v>
      </c>
      <c r="D872" s="175" t="s">
        <v>2044</v>
      </c>
      <c r="E872" s="177" t="s">
        <v>1477</v>
      </c>
      <c r="F872" s="175"/>
      <c r="G872" s="175">
        <v>7757</v>
      </c>
      <c r="H872" s="175" t="s">
        <v>1475</v>
      </c>
      <c r="I872" s="175" t="s">
        <v>1098</v>
      </c>
      <c r="J872" s="176"/>
      <c r="K872" s="224">
        <v>370112</v>
      </c>
      <c r="L872" s="224">
        <v>370112</v>
      </c>
      <c r="M872" s="210">
        <f>(12*(QUOTIENT(L872,10000)-31))+MOD(QUOTIENT(L872,100),100)+MOD(L872,100)-1</f>
        <v>84</v>
      </c>
      <c r="N872" s="1">
        <f>3100+(100*QUOTIENT(M872-1,12))+MOD(M872-1,12)+1</f>
        <v>3712</v>
      </c>
      <c r="O872" s="176"/>
      <c r="CG872" s="43"/>
      <c r="CH872" s="43"/>
      <c r="CI872" s="43"/>
      <c r="CJ872" s="43"/>
      <c r="CK872" s="43"/>
      <c r="CL872" s="43"/>
      <c r="CM872" s="43"/>
      <c r="CN872" s="43"/>
      <c r="CO872" s="43"/>
      <c r="CP872" s="43"/>
      <c r="CQ872" s="43"/>
      <c r="CR872" s="43"/>
    </row>
    <row r="873" spans="1:109" s="11" customFormat="1" ht="15">
      <c r="A873" s="274" t="str">
        <f t="shared" si="48"/>
        <v>GG091-Hays-04</v>
      </c>
      <c r="B873" s="274" t="s">
        <v>507</v>
      </c>
      <c r="C873" s="274" t="s">
        <v>2085</v>
      </c>
      <c r="D873" s="274" t="s">
        <v>1268</v>
      </c>
      <c r="E873" s="275" t="s">
        <v>2202</v>
      </c>
      <c r="F873" s="274"/>
      <c r="G873" s="274">
        <v>5150</v>
      </c>
      <c r="H873" s="274" t="s">
        <v>1577</v>
      </c>
      <c r="I873" s="274" t="s">
        <v>1100</v>
      </c>
      <c r="J873" s="276"/>
      <c r="K873" s="284">
        <v>370112</v>
      </c>
      <c r="L873" s="284">
        <v>370112</v>
      </c>
      <c r="M873" s="210">
        <f>(12*(QUOTIENT(L873,10000)-31))+MOD(QUOTIENT(L873,100),100)+MOD(L873,100)-1</f>
        <v>84</v>
      </c>
      <c r="N873" s="1">
        <f>3100+(100*QUOTIENT(M873-1,12))+MOD(M873-1,12)+1</f>
        <v>3712</v>
      </c>
      <c r="O873" s="275"/>
      <c r="X873" s="51"/>
      <c r="AJ873" s="58"/>
      <c r="AV873" s="58"/>
      <c r="BH873" s="58"/>
      <c r="BT873" s="58"/>
      <c r="CF873" s="58"/>
      <c r="CG873" s="43"/>
      <c r="CH873" s="43"/>
      <c r="CI873" s="43"/>
      <c r="CJ873" s="43"/>
      <c r="CK873" s="43"/>
      <c r="CL873" s="43"/>
      <c r="CM873" s="43"/>
      <c r="CN873" s="43"/>
      <c r="CO873" s="43"/>
      <c r="CP873" s="43"/>
      <c r="CQ873" s="43"/>
      <c r="CR873" s="43"/>
      <c r="CS873" s="132"/>
      <c r="DE873" s="132"/>
    </row>
    <row r="874" spans="1:87" ht="15">
      <c r="A874" s="175" t="str">
        <f t="shared" si="48"/>
        <v>GG100-DeMarce-04</v>
      </c>
      <c r="B874" s="175" t="s">
        <v>718</v>
      </c>
      <c r="C874" s="175" t="s">
        <v>2085</v>
      </c>
      <c r="D874" s="175" t="s">
        <v>1659</v>
      </c>
      <c r="E874" s="177" t="s">
        <v>1660</v>
      </c>
      <c r="F874" s="175"/>
      <c r="G874" s="175">
        <v>4242</v>
      </c>
      <c r="H874" s="175" t="s">
        <v>1655</v>
      </c>
      <c r="I874" s="175" t="s">
        <v>1100</v>
      </c>
      <c r="J874" s="176"/>
      <c r="K874" s="223">
        <v>370201</v>
      </c>
      <c r="L874" s="223">
        <v>370301</v>
      </c>
      <c r="M874" s="210">
        <f>(12*(QUOTIENT(L874,10000)-31))+MOD(QUOTIENT(L874,100),100)+MOD(L874,100)-1</f>
        <v>75</v>
      </c>
      <c r="N874" s="1">
        <f>3100+(100*QUOTIENT(M874-1,12))+MOD(M874-1,12)+1</f>
        <v>3703</v>
      </c>
      <c r="O874" s="176"/>
      <c r="CH874" s="22"/>
      <c r="CI874" s="23"/>
    </row>
    <row r="875" spans="1:88" ht="15">
      <c r="A875" s="175" t="str">
        <f t="shared" si="48"/>
        <v>GG097-Roth-Whitworth-02</v>
      </c>
      <c r="B875" s="175" t="s">
        <v>1629</v>
      </c>
      <c r="C875" s="175" t="s">
        <v>2085</v>
      </c>
      <c r="D875" s="175" t="s">
        <v>1630</v>
      </c>
      <c r="E875" s="177" t="s">
        <v>1631</v>
      </c>
      <c r="F875" s="175"/>
      <c r="G875" s="175">
        <v>3964</v>
      </c>
      <c r="H875" s="175" t="s">
        <v>1627</v>
      </c>
      <c r="I875" s="175" t="s">
        <v>1098</v>
      </c>
      <c r="J875" s="176"/>
      <c r="K875" s="223">
        <v>370301</v>
      </c>
      <c r="L875" s="223">
        <v>370401</v>
      </c>
      <c r="M875" s="210">
        <f>(12*(QUOTIENT(L875,10000)-31))+MOD(QUOTIENT(L875,100),100)+MOD(L875,100)-1</f>
        <v>76</v>
      </c>
      <c r="N875" s="1">
        <f>3100+(100*QUOTIENT(M875-1,12))+MOD(M875-1,12)+1</f>
        <v>3704</v>
      </c>
      <c r="O875" s="176"/>
      <c r="CI875" s="22"/>
      <c r="CJ875" s="23"/>
    </row>
    <row r="876" spans="1:92" ht="14.25">
      <c r="A876" s="11" t="str">
        <f t="shared" si="48"/>
        <v>GG031-Howard-03</v>
      </c>
      <c r="B876" s="70" t="s">
        <v>898</v>
      </c>
      <c r="C876" s="70" t="s">
        <v>2085</v>
      </c>
      <c r="D876" s="70" t="s">
        <v>899</v>
      </c>
      <c r="E876" s="20" t="s">
        <v>467</v>
      </c>
      <c r="F876" s="20"/>
      <c r="G876" s="103">
        <v>8282</v>
      </c>
      <c r="H876" s="20" t="s">
        <v>125</v>
      </c>
      <c r="I876" s="40" t="s">
        <v>1099</v>
      </c>
      <c r="K876" s="127">
        <v>370303</v>
      </c>
      <c r="L876" s="215">
        <v>370603</v>
      </c>
      <c r="M876" s="210">
        <f>(12*(QUOTIENT(L876,10000)-31))+MOD(QUOTIENT(L876,100),100)+MOD(L876,100)-1</f>
        <v>80</v>
      </c>
      <c r="N876" s="1">
        <f>3100+(100*QUOTIENT(M876-1,12))+MOD(M876-1,12)+1</f>
        <v>3708</v>
      </c>
      <c r="U876" s="11"/>
      <c r="V876" s="11"/>
      <c r="W876" s="11"/>
      <c r="X876" s="51"/>
      <c r="Y876" s="11"/>
      <c r="Z876" s="11"/>
      <c r="AA876" s="11"/>
      <c r="BC876" s="11"/>
      <c r="BD876" s="11"/>
      <c r="BQ876" s="70"/>
      <c r="BR876" s="11"/>
      <c r="BS876" s="11"/>
      <c r="BU876" s="11"/>
      <c r="BV876" s="11"/>
      <c r="BW876" s="11"/>
      <c r="BX876" s="11"/>
      <c r="BY876" s="11"/>
      <c r="BZ876" s="11"/>
      <c r="CA876" s="11"/>
      <c r="CB876" s="11"/>
      <c r="CC876" s="11"/>
      <c r="CD876" s="11"/>
      <c r="CE876" s="11"/>
      <c r="CF876" s="58"/>
      <c r="CI876" s="73" t="s">
        <v>913</v>
      </c>
      <c r="CJ876" s="35"/>
      <c r="CK876" s="35"/>
      <c r="CL876" s="273" t="s">
        <v>2180</v>
      </c>
      <c r="CM876" s="36"/>
      <c r="CN876" s="265"/>
    </row>
    <row r="877" spans="1:92" ht="15">
      <c r="A877" s="175" t="str">
        <f t="shared" si="48"/>
        <v>GG056-Howard-04</v>
      </c>
      <c r="B877" s="175" t="s">
        <v>898</v>
      </c>
      <c r="C877" s="175" t="s">
        <v>2085</v>
      </c>
      <c r="D877" s="175" t="s">
        <v>899</v>
      </c>
      <c r="E877" s="177" t="s">
        <v>1235</v>
      </c>
      <c r="F877" s="175"/>
      <c r="G877" s="175">
        <v>9601</v>
      </c>
      <c r="H877" s="175" t="s">
        <v>1228</v>
      </c>
      <c r="I877" s="179" t="s">
        <v>1100</v>
      </c>
      <c r="J877" s="176"/>
      <c r="K877" s="224">
        <v>370303</v>
      </c>
      <c r="L877" s="224">
        <v>370603</v>
      </c>
      <c r="M877" s="210">
        <f>(12*(QUOTIENT(L877,10000)-31))+MOD(QUOTIENT(L877,100),100)+MOD(L877,100)-1</f>
        <v>80</v>
      </c>
      <c r="N877" s="1">
        <f>3100+(100*QUOTIENT(M877-1,12))+MOD(M877-1,12)+1</f>
        <v>3708</v>
      </c>
      <c r="O877" s="178" t="s">
        <v>1236</v>
      </c>
      <c r="CI877" s="35"/>
      <c r="CJ877" s="35"/>
      <c r="CK877" s="35"/>
      <c r="CL877" s="36"/>
      <c r="CM877" s="36"/>
      <c r="CN877" s="36"/>
    </row>
    <row r="878" spans="1:89" ht="15">
      <c r="A878" s="175" t="str">
        <f>H878&amp;"-"&amp;B878&amp;"-"&amp;I878</f>
        <v>RofP027-Huff-00</v>
      </c>
      <c r="B878" s="177" t="s">
        <v>673</v>
      </c>
      <c r="C878" s="177" t="s">
        <v>2185</v>
      </c>
      <c r="D878" s="177" t="s">
        <v>1785</v>
      </c>
      <c r="E878" s="177" t="s">
        <v>1794</v>
      </c>
      <c r="F878" s="177"/>
      <c r="G878" s="176"/>
      <c r="H878" s="177" t="s">
        <v>1797</v>
      </c>
      <c r="I878" s="177" t="str">
        <f>TEXT(0,"00")</f>
        <v>00</v>
      </c>
      <c r="J878" s="176"/>
      <c r="K878" s="223">
        <v>370501</v>
      </c>
      <c r="L878" s="223">
        <v>370501</v>
      </c>
      <c r="M878" s="210">
        <f>(12*(QUOTIENT(L878,10000)-31))+MOD(QUOTIENT(L878,100),100)+MOD(L878,100)-1</f>
        <v>77</v>
      </c>
      <c r="N878" s="1">
        <f>3100+(100*QUOTIENT(M878-1,12))+MOD(M878-1,12)+1</f>
        <v>3705</v>
      </c>
      <c r="CK878" s="43"/>
    </row>
    <row r="879" spans="1:91" ht="15">
      <c r="A879" s="175" t="str">
        <f>TRIM(H879)&amp;"-"&amp;B879&amp;"-"&amp;I879</f>
        <v>GG085-DeMarce-01</v>
      </c>
      <c r="B879" s="175" t="s">
        <v>718</v>
      </c>
      <c r="C879" s="175" t="s">
        <v>2085</v>
      </c>
      <c r="D879" s="175" t="s">
        <v>719</v>
      </c>
      <c r="E879" s="177" t="s">
        <v>1513</v>
      </c>
      <c r="F879" s="175"/>
      <c r="G879" s="175">
        <v>3609</v>
      </c>
      <c r="H879" s="175" t="s">
        <v>1514</v>
      </c>
      <c r="I879" s="175" t="s">
        <v>1097</v>
      </c>
      <c r="J879" s="176"/>
      <c r="K879" s="224">
        <v>370501</v>
      </c>
      <c r="L879" s="224">
        <v>370701</v>
      </c>
      <c r="M879" s="210">
        <f>(12*(QUOTIENT(L879,10000)-31))+MOD(QUOTIENT(L879,100),100)+MOD(L879,100)-1</f>
        <v>79</v>
      </c>
      <c r="N879" s="1">
        <f>3100+(100*QUOTIENT(M879-1,12))+MOD(M879-1,12)+1</f>
        <v>3707</v>
      </c>
      <c r="O879" s="176"/>
      <c r="CK879" s="22"/>
      <c r="CL879" s="24"/>
      <c r="CM879" s="23"/>
    </row>
    <row r="880" spans="1:92" ht="14.25">
      <c r="A880" s="175" t="str">
        <f>H880&amp;"-"&amp;B880&amp;"-"&amp;I880</f>
        <v>B37-CHAOS-Hasseler-04</v>
      </c>
      <c r="B880" s="194" t="s">
        <v>478</v>
      </c>
      <c r="C880" s="195" t="s">
        <v>2183</v>
      </c>
      <c r="D880" s="194" t="s">
        <v>479</v>
      </c>
      <c r="E880" s="20" t="s">
        <v>1205</v>
      </c>
      <c r="H880" s="20" t="s">
        <v>33</v>
      </c>
      <c r="I880" s="40" t="s">
        <v>1100</v>
      </c>
      <c r="K880" s="127">
        <v>370501</v>
      </c>
      <c r="L880" s="210">
        <v>370801</v>
      </c>
      <c r="M880" s="210">
        <f>(12*(QUOTIENT(L880,10000)-31))+MOD(QUOTIENT(L880,100),100)+MOD(L880,100)-1</f>
        <v>80</v>
      </c>
      <c r="N880" s="1">
        <f>3100+(100*QUOTIENT(M880-1,12))+MOD(M880-1,12)+1</f>
        <v>3708</v>
      </c>
      <c r="CK880" s="22"/>
      <c r="CL880" s="24"/>
      <c r="CM880" s="24"/>
      <c r="CN880" s="23"/>
    </row>
    <row r="881" spans="1:90" ht="15">
      <c r="A881" s="175" t="str">
        <f aca="true" t="shared" si="49" ref="A881:A888">TRIM(H881)&amp;"-"&amp;B881&amp;"-"&amp;I881</f>
        <v>GG078-Lockwood-03</v>
      </c>
      <c r="B881" s="175" t="s">
        <v>1469</v>
      </c>
      <c r="C881" s="175" t="s">
        <v>2085</v>
      </c>
      <c r="D881" s="175" t="s">
        <v>1470</v>
      </c>
      <c r="E881" s="177" t="s">
        <v>1471</v>
      </c>
      <c r="F881" s="175"/>
      <c r="G881" s="175">
        <v>2207</v>
      </c>
      <c r="H881" s="175" t="s">
        <v>1467</v>
      </c>
      <c r="I881" s="175" t="s">
        <v>1099</v>
      </c>
      <c r="J881" s="176"/>
      <c r="K881" s="224">
        <v>370601</v>
      </c>
      <c r="L881" s="224">
        <v>370601</v>
      </c>
      <c r="M881" s="210">
        <f>(12*(QUOTIENT(L881,10000)-31))+MOD(QUOTIENT(L881,100),100)+MOD(L881,100)-1</f>
        <v>78</v>
      </c>
      <c r="N881" s="1">
        <f>3100+(100*QUOTIENT(M881-1,12))+MOD(M881-1,12)+1</f>
        <v>3706</v>
      </c>
      <c r="O881" s="193" t="s">
        <v>2109</v>
      </c>
      <c r="CL881" s="43"/>
    </row>
    <row r="882" spans="1:90" ht="15">
      <c r="A882" s="175" t="str">
        <f t="shared" si="49"/>
        <v>GG080-Lockwood-03</v>
      </c>
      <c r="B882" s="175" t="s">
        <v>1469</v>
      </c>
      <c r="C882" s="175" t="s">
        <v>2085</v>
      </c>
      <c r="D882" s="175" t="s">
        <v>1470</v>
      </c>
      <c r="E882" s="177" t="s">
        <v>1485</v>
      </c>
      <c r="F882" s="175"/>
      <c r="G882" s="175">
        <v>3769</v>
      </c>
      <c r="H882" s="175" t="s">
        <v>1483</v>
      </c>
      <c r="I882" s="175" t="s">
        <v>1099</v>
      </c>
      <c r="J882" s="176"/>
      <c r="K882" s="224">
        <v>370601</v>
      </c>
      <c r="L882" s="224">
        <v>370601</v>
      </c>
      <c r="M882" s="210">
        <f>(12*(QUOTIENT(L882,10000)-31))+MOD(QUOTIENT(L882,100),100)+MOD(L882,100)-1</f>
        <v>78</v>
      </c>
      <c r="N882" s="1">
        <f>3100+(100*QUOTIENT(M882-1,12))+MOD(M882-1,12)+1</f>
        <v>3706</v>
      </c>
      <c r="O882" s="193" t="s">
        <v>2109</v>
      </c>
      <c r="CL882" s="43"/>
    </row>
    <row r="883" spans="1:109" s="11" customFormat="1" ht="15">
      <c r="A883" s="274" t="str">
        <f t="shared" si="49"/>
        <v>GG058-Harvell-02</v>
      </c>
      <c r="B883" s="274" t="s">
        <v>364</v>
      </c>
      <c r="C883" s="274" t="s">
        <v>2085</v>
      </c>
      <c r="D883" s="274" t="s">
        <v>1258</v>
      </c>
      <c r="E883" s="275" t="s">
        <v>1259</v>
      </c>
      <c r="F883" s="274"/>
      <c r="G883" s="274">
        <v>13753</v>
      </c>
      <c r="H883" s="274" t="s">
        <v>1257</v>
      </c>
      <c r="I883" s="285" t="s">
        <v>1098</v>
      </c>
      <c r="J883" s="276"/>
      <c r="K883" s="258">
        <v>370601</v>
      </c>
      <c r="L883" s="287">
        <v>370604</v>
      </c>
      <c r="M883" s="215"/>
      <c r="O883" s="286" t="s">
        <v>1260</v>
      </c>
      <c r="X883" s="51"/>
      <c r="AJ883" s="58"/>
      <c r="AV883" s="58"/>
      <c r="BH883" s="58"/>
      <c r="BT883" s="58"/>
      <c r="CF883" s="58"/>
      <c r="CL883" s="43"/>
      <c r="CM883" s="36"/>
      <c r="CN883" s="36"/>
      <c r="CO883" s="36"/>
      <c r="CS883" s="132"/>
      <c r="DE883" s="132"/>
    </row>
    <row r="884" spans="1:91" ht="15">
      <c r="A884" s="175" t="str">
        <f t="shared" si="49"/>
        <v>GG081-Lockwood-01</v>
      </c>
      <c r="B884" s="175" t="s">
        <v>1469</v>
      </c>
      <c r="C884" s="175" t="s">
        <v>2085</v>
      </c>
      <c r="D884" s="175" t="s">
        <v>1470</v>
      </c>
      <c r="E884" s="177" t="s">
        <v>1488</v>
      </c>
      <c r="F884" s="175"/>
      <c r="G884" s="175">
        <v>6505</v>
      </c>
      <c r="H884" s="175" t="s">
        <v>1489</v>
      </c>
      <c r="I884" s="175" t="s">
        <v>1097</v>
      </c>
      <c r="J884" s="176"/>
      <c r="K884" s="224">
        <v>370601</v>
      </c>
      <c r="L884" s="223">
        <v>370701</v>
      </c>
      <c r="M884" s="210">
        <f>(12*(QUOTIENT(L884,10000)-31))+MOD(QUOTIENT(L884,100),100)+MOD(L884,100)-1</f>
        <v>79</v>
      </c>
      <c r="N884" s="1">
        <f>3100+(100*QUOTIENT(M884-1,12))+MOD(M884-1,12)+1</f>
        <v>3707</v>
      </c>
      <c r="O884" s="193" t="s">
        <v>2109</v>
      </c>
      <c r="CL884" s="22"/>
      <c r="CM884" s="23"/>
    </row>
    <row r="885" spans="1:93" ht="15">
      <c r="A885" s="175" t="str">
        <f t="shared" si="49"/>
        <v>GG074-Hays-01</v>
      </c>
      <c r="B885" s="175" t="s">
        <v>507</v>
      </c>
      <c r="C885" s="175" t="s">
        <v>2085</v>
      </c>
      <c r="D885" s="175" t="s">
        <v>1268</v>
      </c>
      <c r="E885" s="177" t="s">
        <v>1437</v>
      </c>
      <c r="F885" s="175"/>
      <c r="G885" s="175">
        <v>5304</v>
      </c>
      <c r="H885" s="175" t="s">
        <v>1438</v>
      </c>
      <c r="I885" s="175" t="s">
        <v>1097</v>
      </c>
      <c r="J885" s="176"/>
      <c r="K885" s="224">
        <v>370601</v>
      </c>
      <c r="L885" s="224">
        <v>370901</v>
      </c>
      <c r="M885" s="210">
        <f>(12*(QUOTIENT(L885,10000)-31))+MOD(QUOTIENT(L885,100),100)+MOD(L885,100)-1</f>
        <v>81</v>
      </c>
      <c r="N885" s="1">
        <f>3100+(100*QUOTIENT(M885-1,12))+MOD(M885-1,12)+1</f>
        <v>3709</v>
      </c>
      <c r="O885" s="178"/>
      <c r="CL885" s="22"/>
      <c r="CM885" s="24"/>
      <c r="CN885" s="24"/>
      <c r="CO885" s="23"/>
    </row>
    <row r="886" spans="1:109" s="146" customFormat="1" ht="14.25">
      <c r="A886" s="146" t="str">
        <f t="shared" si="49"/>
        <v>GG033-Copley-04</v>
      </c>
      <c r="B886" s="146" t="s">
        <v>463</v>
      </c>
      <c r="C886" s="70" t="s">
        <v>2085</v>
      </c>
      <c r="D886" s="146" t="s">
        <v>464</v>
      </c>
      <c r="E886" s="312" t="s">
        <v>498</v>
      </c>
      <c r="F886" s="312"/>
      <c r="G886" s="313">
        <v>8990</v>
      </c>
      <c r="H886" s="312" t="s">
        <v>127</v>
      </c>
      <c r="I886" s="314" t="s">
        <v>1100</v>
      </c>
      <c r="J886" s="312" t="s">
        <v>1539</v>
      </c>
      <c r="K886" s="167">
        <v>370603</v>
      </c>
      <c r="L886" s="220">
        <v>370603</v>
      </c>
      <c r="M886" s="210">
        <f>(12*(QUOTIENT(L886,10000)-31))+MOD(QUOTIENT(L886,100),100)+MOD(L886,100)-1</f>
        <v>80</v>
      </c>
      <c r="N886" s="1">
        <f>3100+(100*QUOTIENT(M886-1,12))+MOD(M886-1,12)+1</f>
        <v>3708</v>
      </c>
      <c r="X886" s="147"/>
      <c r="AJ886" s="147"/>
      <c r="AV886" s="147"/>
      <c r="BH886" s="147"/>
      <c r="BT886" s="147"/>
      <c r="CF886" s="147"/>
      <c r="CL886" s="316"/>
      <c r="CM886" s="316"/>
      <c r="CN886" s="316"/>
      <c r="CS886" s="315"/>
      <c r="DE886" s="315"/>
    </row>
    <row r="887" spans="1:92" ht="15">
      <c r="A887" s="175" t="str">
        <f t="shared" si="49"/>
        <v>GG052-Kiernan-03</v>
      </c>
      <c r="B887" s="175" t="s">
        <v>1169</v>
      </c>
      <c r="C887" s="175" t="s">
        <v>2085</v>
      </c>
      <c r="D887" s="175" t="s">
        <v>1170</v>
      </c>
      <c r="E887" s="177" t="s">
        <v>1171</v>
      </c>
      <c r="F887" s="175"/>
      <c r="G887" s="175">
        <v>2841</v>
      </c>
      <c r="H887" s="175" t="s">
        <v>1167</v>
      </c>
      <c r="I887" s="175" t="s">
        <v>1099</v>
      </c>
      <c r="J887" s="178"/>
      <c r="K887" s="224">
        <v>370603</v>
      </c>
      <c r="L887" s="224">
        <v>370603</v>
      </c>
      <c r="M887" s="210">
        <f>(12*(QUOTIENT(L887,10000)-31))+MOD(QUOTIENT(L887,100),100)+MOD(L887,100)-1</f>
        <v>80</v>
      </c>
      <c r="N887" s="1">
        <f>3100+(100*QUOTIENT(M887-1,12))+MOD(M887-1,12)+1</f>
        <v>3708</v>
      </c>
      <c r="O887" s="180" t="s">
        <v>1172</v>
      </c>
      <c r="CL887" s="43"/>
      <c r="CM887" s="43"/>
      <c r="CN887" s="43"/>
    </row>
    <row r="888" spans="1:91" ht="15">
      <c r="A888" s="175" t="str">
        <f t="shared" si="49"/>
        <v>GG082-Lockwood-04</v>
      </c>
      <c r="B888" s="175" t="s">
        <v>1469</v>
      </c>
      <c r="C888" s="175" t="s">
        <v>2085</v>
      </c>
      <c r="D888" s="175" t="s">
        <v>1470</v>
      </c>
      <c r="E888" s="177" t="s">
        <v>1503</v>
      </c>
      <c r="F888" s="175"/>
      <c r="G888" s="175">
        <v>6949</v>
      </c>
      <c r="H888" s="175" t="s">
        <v>1497</v>
      </c>
      <c r="I888" s="175" t="s">
        <v>1100</v>
      </c>
      <c r="J888" s="176"/>
      <c r="K888" s="224">
        <v>370701</v>
      </c>
      <c r="L888" s="224">
        <v>370701</v>
      </c>
      <c r="M888" s="210">
        <f>(12*(QUOTIENT(L888,10000)-31))+MOD(QUOTIENT(L888,100),100)+MOD(L888,100)-1</f>
        <v>79</v>
      </c>
      <c r="N888" s="1">
        <f>3100+(100*QUOTIENT(M888-1,12))+MOD(M888-1,12)+1</f>
        <v>3707</v>
      </c>
      <c r="O888" s="193" t="s">
        <v>2109</v>
      </c>
      <c r="CM888" s="43"/>
    </row>
    <row r="889" spans="1:93" ht="14.25">
      <c r="A889" s="274" t="str">
        <f>H889&amp;"-"&amp;B889&amp;"-"&amp;I889</f>
        <v>B37-CHAOS-Flint-08</v>
      </c>
      <c r="B889" s="194" t="s">
        <v>679</v>
      </c>
      <c r="C889" s="194" t="s">
        <v>2183</v>
      </c>
      <c r="D889" s="194" t="s">
        <v>680</v>
      </c>
      <c r="E889" s="20" t="s">
        <v>1209</v>
      </c>
      <c r="H889" s="20" t="s">
        <v>33</v>
      </c>
      <c r="I889" s="40" t="s">
        <v>1104</v>
      </c>
      <c r="K889" s="127">
        <v>370901</v>
      </c>
      <c r="L889" s="210">
        <v>370901</v>
      </c>
      <c r="M889" s="210">
        <f>(12*(QUOTIENT(L889,10000)-31))+MOD(QUOTIENT(L889,100),100)+MOD(L889,100)-1</f>
        <v>81</v>
      </c>
      <c r="N889" s="1">
        <f>3100+(100*QUOTIENT(M889-1,12))+MOD(M889-1,12)+1</f>
        <v>3709</v>
      </c>
      <c r="CO889" s="43"/>
    </row>
    <row r="890" spans="1:94" ht="15">
      <c r="A890" s="175" t="str">
        <f>TRIM(H890)&amp;"-"&amp;B890&amp;"-"&amp;I890</f>
        <v>GG090-Roesch-01</v>
      </c>
      <c r="B890" s="175" t="s">
        <v>176</v>
      </c>
      <c r="C890" s="175" t="s">
        <v>2085</v>
      </c>
      <c r="D890" s="175" t="s">
        <v>177</v>
      </c>
      <c r="E890" s="177" t="s">
        <v>1569</v>
      </c>
      <c r="F890" s="175"/>
      <c r="G890" s="175">
        <v>11044</v>
      </c>
      <c r="H890" s="175" t="s">
        <v>1570</v>
      </c>
      <c r="I890" s="175" t="s">
        <v>1097</v>
      </c>
      <c r="J890" s="176"/>
      <c r="K890" s="223">
        <v>371001</v>
      </c>
      <c r="L890" s="223">
        <v>371001</v>
      </c>
      <c r="M890" s="210">
        <f>(12*(QUOTIENT(L890,10000)-31))+MOD(QUOTIENT(L890,100),100)+MOD(L890,100)-1</f>
        <v>82</v>
      </c>
      <c r="N890" s="1">
        <f>3100+(100*QUOTIENT(M890-1,12))+MOD(M890-1,12)+1</f>
        <v>3710</v>
      </c>
      <c r="O890" s="176"/>
      <c r="CP890" s="43"/>
    </row>
    <row r="891" spans="1:97" ht="15">
      <c r="A891" s="175" t="str">
        <f>H891&amp;"-"&amp;B891&amp;"-"&amp;I891</f>
        <v>RofP037 (1632XMAS)-Flint-20</v>
      </c>
      <c r="B891" s="177" t="s">
        <v>679</v>
      </c>
      <c r="C891" s="177" t="s">
        <v>2184</v>
      </c>
      <c r="D891" s="183" t="s">
        <v>1850</v>
      </c>
      <c r="E891" s="183" t="s">
        <v>1851</v>
      </c>
      <c r="F891" s="183"/>
      <c r="G891" s="176"/>
      <c r="H891" s="177" t="s">
        <v>1827</v>
      </c>
      <c r="I891" s="175" t="s">
        <v>1116</v>
      </c>
      <c r="J891" s="176"/>
      <c r="K891" s="223">
        <v>371101</v>
      </c>
      <c r="L891" s="223">
        <v>380101</v>
      </c>
      <c r="M891" s="210">
        <f>(12*(QUOTIENT(L891,10000)-31))+MOD(QUOTIENT(L891,100),100)+MOD(L891,100)-1</f>
        <v>85</v>
      </c>
      <c r="N891" s="1">
        <f>3100+(100*QUOTIENT(M891-1,12))+MOD(M891-1,12)+1</f>
        <v>3801</v>
      </c>
      <c r="CQ891" s="22"/>
      <c r="CR891" s="24"/>
      <c r="CS891" s="200"/>
    </row>
    <row r="892" spans="1:96" ht="15">
      <c r="A892" s="175" t="str">
        <f>H892&amp;"-"&amp;B892&amp;"-"&amp;I892</f>
        <v>RofP037 (1632XMAS)-Vance-01</v>
      </c>
      <c r="B892" s="177" t="s">
        <v>2088</v>
      </c>
      <c r="C892" s="177" t="s">
        <v>2184</v>
      </c>
      <c r="D892" s="183" t="s">
        <v>1825</v>
      </c>
      <c r="E892" s="183" t="s">
        <v>1826</v>
      </c>
      <c r="F892" s="183"/>
      <c r="G892" s="176"/>
      <c r="H892" s="177" t="s">
        <v>1827</v>
      </c>
      <c r="I892" s="175" t="s">
        <v>1097</v>
      </c>
      <c r="J892" s="176"/>
      <c r="K892" s="223">
        <v>371201</v>
      </c>
      <c r="L892" s="223">
        <v>371201</v>
      </c>
      <c r="M892" s="210">
        <f>(12*(QUOTIENT(L892,10000)-31))+MOD(QUOTIENT(L892,100),100)+MOD(L892,100)-1</f>
        <v>84</v>
      </c>
      <c r="N892" s="1">
        <f>3100+(100*QUOTIENT(M892-1,12))+MOD(M892-1,12)+1</f>
        <v>3712</v>
      </c>
      <c r="CR892" s="43"/>
    </row>
    <row r="893" spans="1:96" ht="15">
      <c r="A893" s="175" t="str">
        <f>H893&amp;"-"&amp;B893&amp;"-"&amp;I893</f>
        <v>RofP037 (1632XMAS)-Hasseler-07</v>
      </c>
      <c r="B893" s="177" t="s">
        <v>478</v>
      </c>
      <c r="C893" s="177" t="s">
        <v>2184</v>
      </c>
      <c r="D893" s="183" t="s">
        <v>479</v>
      </c>
      <c r="E893" s="183" t="s">
        <v>1835</v>
      </c>
      <c r="F893" s="183"/>
      <c r="G893" s="176"/>
      <c r="H893" s="177" t="s">
        <v>1827</v>
      </c>
      <c r="I893" s="175" t="s">
        <v>1103</v>
      </c>
      <c r="J893" s="176"/>
      <c r="K893" s="223">
        <v>371201</v>
      </c>
      <c r="L893" s="223">
        <v>371201</v>
      </c>
      <c r="M893" s="210">
        <f>(12*(QUOTIENT(L893,10000)-31))+MOD(QUOTIENT(L893,100),100)+MOD(L893,100)-1</f>
        <v>84</v>
      </c>
      <c r="N893" s="1">
        <f>3100+(100*QUOTIENT(M893-1,12))+MOD(M893-1,12)+1</f>
        <v>3712</v>
      </c>
      <c r="CR893" s="43"/>
    </row>
    <row r="894" spans="1:96" ht="15">
      <c r="A894" s="175" t="str">
        <f>H894&amp;"-"&amp;B894&amp;"-"&amp;I894</f>
        <v>RofP037 (1632XMAS)-DeMarce-08</v>
      </c>
      <c r="B894" s="177" t="s">
        <v>718</v>
      </c>
      <c r="C894" s="177" t="s">
        <v>2184</v>
      </c>
      <c r="D894" s="183" t="s">
        <v>719</v>
      </c>
      <c r="E894" s="183" t="s">
        <v>1836</v>
      </c>
      <c r="F894" s="183"/>
      <c r="G894" s="176"/>
      <c r="H894" s="177" t="s">
        <v>1827</v>
      </c>
      <c r="I894" s="175" t="s">
        <v>1104</v>
      </c>
      <c r="J894" s="176"/>
      <c r="K894" s="223">
        <v>371201</v>
      </c>
      <c r="L894" s="223">
        <v>371201</v>
      </c>
      <c r="M894" s="210">
        <f>(12*(QUOTIENT(L894,10000)-31))+MOD(QUOTIENT(L894,100),100)+MOD(L894,100)-1</f>
        <v>84</v>
      </c>
      <c r="N894" s="1">
        <f>3100+(100*QUOTIENT(M894-1,12))+MOD(M894-1,12)+1</f>
        <v>3712</v>
      </c>
      <c r="CR894" s="43"/>
    </row>
    <row r="895" spans="1:105" ht="15">
      <c r="A895" s="175" t="str">
        <f>TRIM(H895)&amp;"-"&amp;B895&amp;"-"&amp;I895</f>
        <v>GG098-Hays-01</v>
      </c>
      <c r="B895" s="175" t="s">
        <v>507</v>
      </c>
      <c r="C895" s="175" t="s">
        <v>2085</v>
      </c>
      <c r="D895" s="175" t="s">
        <v>1268</v>
      </c>
      <c r="E895" s="177" t="s">
        <v>1639</v>
      </c>
      <c r="F895" s="175"/>
      <c r="G895" s="175">
        <v>13080</v>
      </c>
      <c r="H895" s="175" t="s">
        <v>1640</v>
      </c>
      <c r="I895" s="175" t="s">
        <v>1097</v>
      </c>
      <c r="J895" s="176"/>
      <c r="K895" s="223">
        <v>380401</v>
      </c>
      <c r="L895" s="223">
        <v>380901</v>
      </c>
      <c r="M895" s="210">
        <f>(12*(QUOTIENT(L895,10000)-31))+MOD(QUOTIENT(L895,100),100)+MOD(L895,100)-1</f>
        <v>93</v>
      </c>
      <c r="N895" s="1">
        <f>3100+(100*QUOTIENT(M895-1,12))+MOD(M895-1,12)+1</f>
        <v>3809</v>
      </c>
      <c r="O895" s="176"/>
      <c r="CV895" s="22"/>
      <c r="CW895" s="24"/>
      <c r="CX895" s="24"/>
      <c r="CY895" s="24"/>
      <c r="CZ895" s="24"/>
      <c r="DA895" s="23"/>
    </row>
    <row r="896" spans="1:108" ht="15">
      <c r="A896" s="175" t="str">
        <f>H896&amp;"-"&amp;B896&amp;"-"&amp;I896</f>
        <v>RofP037 (1632XMAS)-Boyes-04</v>
      </c>
      <c r="B896" s="177" t="s">
        <v>759</v>
      </c>
      <c r="C896" s="177" t="s">
        <v>2184</v>
      </c>
      <c r="D896" s="183" t="s">
        <v>760</v>
      </c>
      <c r="E896" s="183" t="s">
        <v>1832</v>
      </c>
      <c r="F896" s="183"/>
      <c r="G896" s="176"/>
      <c r="H896" s="177" t="s">
        <v>1827</v>
      </c>
      <c r="I896" s="175" t="s">
        <v>1100</v>
      </c>
      <c r="J896" s="176"/>
      <c r="K896" s="223">
        <v>381101</v>
      </c>
      <c r="L896" s="223">
        <v>381201</v>
      </c>
      <c r="M896" s="210">
        <f>(12*(QUOTIENT(L896,10000)-31))+MOD(QUOTIENT(L896,100),100)+MOD(L896,100)-1</f>
        <v>96</v>
      </c>
      <c r="N896" s="1">
        <f>3100+(100*QUOTIENT(M896-1,12))+MOD(M896-1,12)+1</f>
        <v>3812</v>
      </c>
      <c r="DC896" s="22"/>
      <c r="DD896" s="23"/>
    </row>
    <row r="897" spans="1:108" ht="15">
      <c r="A897" s="175" t="str">
        <f>H897&amp;"-"&amp;B897&amp;"-"&amp;I897</f>
        <v>RofP037 (1632XMAS)-Hays-14</v>
      </c>
      <c r="B897" s="177" t="s">
        <v>507</v>
      </c>
      <c r="C897" s="177" t="s">
        <v>2184</v>
      </c>
      <c r="D897" s="183" t="s">
        <v>1268</v>
      </c>
      <c r="E897" s="183" t="s">
        <v>1842</v>
      </c>
      <c r="F897" s="183"/>
      <c r="G897" s="176"/>
      <c r="H897" s="177" t="s">
        <v>1827</v>
      </c>
      <c r="I897" s="175" t="s">
        <v>1110</v>
      </c>
      <c r="J897" s="176"/>
      <c r="K897" s="223">
        <v>381101</v>
      </c>
      <c r="L897" s="223">
        <v>381201</v>
      </c>
      <c r="M897" s="210">
        <f>(12*(QUOTIENT(L897,10000)-31))+MOD(QUOTIENT(L897,100),100)+MOD(L897,100)-1</f>
        <v>96</v>
      </c>
      <c r="N897" s="1">
        <f>3100+(100*QUOTIENT(M897-1,12))+MOD(M897-1,12)+1</f>
        <v>3812</v>
      </c>
      <c r="DC897" s="22"/>
      <c r="DD897" s="23"/>
    </row>
    <row r="898" spans="1:120" ht="14.25">
      <c r="A898" s="162" t="str">
        <f>TRIM(H898)&amp;"-"&amp;B898&amp;"-"&amp;I898</f>
        <v>GG043-Bergstralh-01</v>
      </c>
      <c r="B898" s="168" t="s">
        <v>687</v>
      </c>
      <c r="C898" s="146" t="s">
        <v>2085</v>
      </c>
      <c r="D898" s="168" t="s">
        <v>688</v>
      </c>
      <c r="E898" s="163" t="s">
        <v>2025</v>
      </c>
      <c r="F898" s="163"/>
      <c r="G898" s="150">
        <v>1831</v>
      </c>
      <c r="H898" s="163" t="s">
        <v>137</v>
      </c>
      <c r="I898" s="169" t="s">
        <v>1097</v>
      </c>
      <c r="K898" s="153">
        <v>390112</v>
      </c>
      <c r="L898" s="212">
        <v>390112</v>
      </c>
      <c r="M898" s="210">
        <f>(12*(QUOTIENT(L898,10000)-31))+MOD(QUOTIENT(L898,100),100)+MOD(L898,100)-1</f>
        <v>108</v>
      </c>
      <c r="N898" s="1">
        <f>3100+(100*QUOTIENT(M898-1,12))+MOD(M898-1,12)+1</f>
        <v>3912</v>
      </c>
      <c r="O898" s="153"/>
      <c r="X898" s="52"/>
      <c r="AJ898" s="52"/>
      <c r="AV898" s="52"/>
      <c r="BH898" s="52"/>
      <c r="BT898" s="52"/>
      <c r="CF898" s="52"/>
      <c r="CS898" s="122"/>
      <c r="DE898" s="357"/>
      <c r="DF898" s="266"/>
      <c r="DG898" s="266"/>
      <c r="DH898" s="266"/>
      <c r="DI898" s="266"/>
      <c r="DJ898" s="266"/>
      <c r="DK898" s="266"/>
      <c r="DL898" s="266"/>
      <c r="DM898" s="266"/>
      <c r="DN898" s="266"/>
      <c r="DO898" s="266"/>
      <c r="DP898" s="266"/>
    </row>
    <row r="899" spans="1:109" s="205" customFormat="1" ht="15">
      <c r="A899" s="201" t="str">
        <f>TRIM(H899)&amp;"-"&amp;B899&amp;"-"&amp;I899</f>
        <v>GG086-Lockwood-05</v>
      </c>
      <c r="B899" s="201" t="s">
        <v>1469</v>
      </c>
      <c r="C899" s="201" t="s">
        <v>2085</v>
      </c>
      <c r="D899" s="201" t="s">
        <v>1470</v>
      </c>
      <c r="E899" s="202" t="s">
        <v>1526</v>
      </c>
      <c r="F899" s="201"/>
      <c r="G899" s="201">
        <v>5143</v>
      </c>
      <c r="H899" s="201" t="s">
        <v>1519</v>
      </c>
      <c r="I899" s="201" t="s">
        <v>1101</v>
      </c>
      <c r="J899" s="204"/>
      <c r="K899" s="239">
        <v>999999</v>
      </c>
      <c r="L899" s="230">
        <v>999999</v>
      </c>
      <c r="M899" s="238"/>
      <c r="O899" s="240" t="s">
        <v>420</v>
      </c>
      <c r="X899" s="206"/>
      <c r="AJ899" s="207"/>
      <c r="AV899" s="207"/>
      <c r="BH899" s="207"/>
      <c r="BT899" s="207"/>
      <c r="CF899" s="207"/>
      <c r="CS899" s="208"/>
      <c r="DE899" s="208"/>
    </row>
    <row r="900" spans="1:109" s="325" customFormat="1" ht="14.25">
      <c r="A900" s="317" t="str">
        <f>H900&amp;"-"&amp;B900&amp;"-"&amp;I900</f>
        <v>B37-CHAOS-Flint-00</v>
      </c>
      <c r="B900" s="318" t="s">
        <v>679</v>
      </c>
      <c r="C900" s="318" t="s">
        <v>2183</v>
      </c>
      <c r="D900" s="318" t="s">
        <v>1675</v>
      </c>
      <c r="E900" s="320" t="s">
        <v>32</v>
      </c>
      <c r="F900" s="358" t="s">
        <v>421</v>
      </c>
      <c r="G900" s="321"/>
      <c r="H900" s="320" t="s">
        <v>33</v>
      </c>
      <c r="I900" s="322" t="str">
        <f>TEXT(0,"00")</f>
        <v>00</v>
      </c>
      <c r="J900" s="319"/>
      <c r="K900" s="323">
        <v>999999</v>
      </c>
      <c r="L900" s="324">
        <v>999999</v>
      </c>
      <c r="M900" s="324"/>
      <c r="X900" s="326"/>
      <c r="AJ900" s="327"/>
      <c r="AV900" s="327"/>
      <c r="BH900" s="327"/>
      <c r="BT900" s="327"/>
      <c r="CF900" s="327"/>
      <c r="CS900" s="328"/>
      <c r="DE900" s="328"/>
    </row>
    <row r="901" spans="1:109" s="252" customFormat="1" ht="14.25">
      <c r="A901" s="279" t="str">
        <f aca="true" t="shared" si="50" ref="A901:A929">TRIM(H901)&amp;"-"&amp;B901&amp;"-"&amp;I901</f>
        <v>BRF03-Sinor-06</v>
      </c>
      <c r="B901" s="246" t="s">
        <v>1945</v>
      </c>
      <c r="C901" s="254" t="s">
        <v>2183</v>
      </c>
      <c r="D901" s="246" t="s">
        <v>152</v>
      </c>
      <c r="E901" s="255" t="s">
        <v>557</v>
      </c>
      <c r="F901" s="255"/>
      <c r="G901" s="250">
        <v>5143</v>
      </c>
      <c r="H901" s="255" t="s">
        <v>2152</v>
      </c>
      <c r="I901" s="256" t="s">
        <v>1102</v>
      </c>
      <c r="J901" s="255" t="s">
        <v>1532</v>
      </c>
      <c r="K901" s="209">
        <v>999999</v>
      </c>
      <c r="L901" s="253">
        <v>999999</v>
      </c>
      <c r="M901" s="238"/>
      <c r="N901" s="205"/>
      <c r="X901" s="207"/>
      <c r="AJ901" s="207"/>
      <c r="AV901" s="207"/>
      <c r="BH901" s="207"/>
      <c r="BT901" s="207"/>
      <c r="CF901" s="207"/>
      <c r="CS901" s="208"/>
      <c r="DE901" s="208"/>
    </row>
    <row r="902" spans="1:109" s="325" customFormat="1" ht="14.25">
      <c r="A902" s="325" t="str">
        <f t="shared" si="50"/>
        <v>B35-MUSIC-Carrico-00</v>
      </c>
      <c r="B902" s="359" t="s">
        <v>812</v>
      </c>
      <c r="C902" s="359" t="s">
        <v>2183</v>
      </c>
      <c r="D902" s="359" t="s">
        <v>813</v>
      </c>
      <c r="E902" s="320" t="s">
        <v>2103</v>
      </c>
      <c r="F902" s="320"/>
      <c r="G902" s="321"/>
      <c r="H902" s="320" t="s">
        <v>2102</v>
      </c>
      <c r="I902" s="360" t="s">
        <v>1875</v>
      </c>
      <c r="J902" s="319"/>
      <c r="K902" s="324">
        <v>999999</v>
      </c>
      <c r="L902" s="324">
        <v>999999</v>
      </c>
      <c r="M902" s="324"/>
      <c r="X902" s="326"/>
      <c r="AJ902" s="327"/>
      <c r="AV902" s="327"/>
      <c r="BH902" s="327"/>
      <c r="BQ902" s="359"/>
      <c r="BT902" s="327"/>
      <c r="CF902" s="327"/>
      <c r="CS902" s="328"/>
      <c r="DE902" s="328"/>
    </row>
    <row r="903" spans="1:109" s="363" customFormat="1" ht="14.25">
      <c r="A903" s="325" t="str">
        <f t="shared" si="50"/>
        <v>B36-NGALE-Carrico-00</v>
      </c>
      <c r="B903" s="359" t="s">
        <v>812</v>
      </c>
      <c r="C903" s="359" t="s">
        <v>2183</v>
      </c>
      <c r="D903" s="359" t="s">
        <v>813</v>
      </c>
      <c r="E903" s="361" t="s">
        <v>2104</v>
      </c>
      <c r="F903" s="361"/>
      <c r="G903" s="362"/>
      <c r="H903" s="361" t="s">
        <v>1867</v>
      </c>
      <c r="I903" s="360" t="s">
        <v>1875</v>
      </c>
      <c r="J903" s="361"/>
      <c r="K903" s="324">
        <v>999999</v>
      </c>
      <c r="L903" s="324">
        <v>999999</v>
      </c>
      <c r="X903" s="326"/>
      <c r="AJ903" s="337"/>
      <c r="AV903" s="337"/>
      <c r="BH903" s="337"/>
      <c r="BT903" s="337"/>
      <c r="CF903" s="337"/>
      <c r="CS903" s="364"/>
      <c r="DE903" s="364"/>
    </row>
    <row r="904" spans="1:109" s="252" customFormat="1" ht="14.25">
      <c r="A904" s="246" t="str">
        <f t="shared" si="50"/>
        <v>GG038-Sinor-02</v>
      </c>
      <c r="B904" s="246" t="s">
        <v>1945</v>
      </c>
      <c r="C904" s="248" t="s">
        <v>2085</v>
      </c>
      <c r="D904" s="246" t="s">
        <v>544</v>
      </c>
      <c r="E904" s="255" t="s">
        <v>545</v>
      </c>
      <c r="F904" s="255"/>
      <c r="G904" s="250">
        <v>5290</v>
      </c>
      <c r="H904" s="255" t="s">
        <v>132</v>
      </c>
      <c r="I904" s="256" t="s">
        <v>1098</v>
      </c>
      <c r="K904" s="252">
        <v>999999</v>
      </c>
      <c r="L904" s="253">
        <v>999999</v>
      </c>
      <c r="M904" s="253"/>
      <c r="X904" s="207"/>
      <c r="AJ904" s="207"/>
      <c r="AV904" s="207"/>
      <c r="BH904" s="207"/>
      <c r="BT904" s="207"/>
      <c r="CF904" s="207"/>
      <c r="CS904" s="208"/>
      <c r="DE904" s="208"/>
    </row>
    <row r="905" spans="1:109" s="252" customFormat="1" ht="14.25">
      <c r="A905" s="246" t="str">
        <f t="shared" si="50"/>
        <v>GG038-Roesch-08</v>
      </c>
      <c r="B905" s="246" t="s">
        <v>176</v>
      </c>
      <c r="C905" s="248" t="s">
        <v>2085</v>
      </c>
      <c r="D905" s="246" t="s">
        <v>177</v>
      </c>
      <c r="E905" s="255" t="s">
        <v>549</v>
      </c>
      <c r="F905" s="255"/>
      <c r="G905" s="250">
        <v>2363</v>
      </c>
      <c r="H905" s="255" t="s">
        <v>132</v>
      </c>
      <c r="I905" s="256" t="s">
        <v>1104</v>
      </c>
      <c r="K905" s="252">
        <v>999999</v>
      </c>
      <c r="L905" s="253">
        <v>999999</v>
      </c>
      <c r="M905" s="253"/>
      <c r="X905" s="207"/>
      <c r="AJ905" s="207"/>
      <c r="AV905" s="207"/>
      <c r="BH905" s="207"/>
      <c r="BT905" s="207"/>
      <c r="CF905" s="207"/>
      <c r="CS905" s="208"/>
      <c r="DE905" s="208"/>
    </row>
    <row r="906" spans="1:109" s="252" customFormat="1" ht="14.25">
      <c r="A906" s="246" t="str">
        <f t="shared" si="50"/>
        <v>GG039-Howard-05</v>
      </c>
      <c r="B906" s="247" t="s">
        <v>898</v>
      </c>
      <c r="C906" s="248" t="s">
        <v>2085</v>
      </c>
      <c r="D906" s="246" t="s">
        <v>899</v>
      </c>
      <c r="E906" s="249" t="s">
        <v>1990</v>
      </c>
      <c r="F906" s="249"/>
      <c r="G906" s="250">
        <v>10230</v>
      </c>
      <c r="H906" s="249" t="s">
        <v>133</v>
      </c>
      <c r="I906" s="251" t="s">
        <v>1101</v>
      </c>
      <c r="K906" s="209">
        <v>999999</v>
      </c>
      <c r="L906" s="253">
        <v>999999</v>
      </c>
      <c r="M906" s="238"/>
      <c r="N906" s="205"/>
      <c r="X906" s="207"/>
      <c r="AJ906" s="207"/>
      <c r="AV906" s="207"/>
      <c r="BH906" s="207"/>
      <c r="BT906" s="207"/>
      <c r="CF906" s="207"/>
      <c r="CS906" s="208"/>
      <c r="DE906" s="208"/>
    </row>
    <row r="907" spans="1:109" s="252" customFormat="1" ht="14.25">
      <c r="A907" s="246" t="str">
        <f t="shared" si="50"/>
        <v>GG041-Sinor-03</v>
      </c>
      <c r="B907" s="247" t="s">
        <v>1945</v>
      </c>
      <c r="C907" s="248" t="s">
        <v>2085</v>
      </c>
      <c r="D907" s="246" t="s">
        <v>2006</v>
      </c>
      <c r="E907" s="249" t="s">
        <v>2007</v>
      </c>
      <c r="F907" s="249"/>
      <c r="G907" s="250">
        <v>5801</v>
      </c>
      <c r="H907" s="249" t="s">
        <v>135</v>
      </c>
      <c r="I907" s="251" t="s">
        <v>1099</v>
      </c>
      <c r="J907" s="209" t="s">
        <v>30</v>
      </c>
      <c r="K907" s="209">
        <v>999999</v>
      </c>
      <c r="L907" s="253">
        <v>999999</v>
      </c>
      <c r="M907" s="238"/>
      <c r="N907" s="205"/>
      <c r="X907" s="207"/>
      <c r="AJ907" s="207"/>
      <c r="AV907" s="207"/>
      <c r="BH907" s="207"/>
      <c r="BT907" s="207"/>
      <c r="CF907" s="207"/>
      <c r="CS907" s="208"/>
      <c r="DE907" s="208"/>
    </row>
    <row r="908" spans="1:109" s="252" customFormat="1" ht="14.25">
      <c r="A908" s="246" t="str">
        <f t="shared" si="50"/>
        <v>GG042-Barber-03</v>
      </c>
      <c r="B908" s="247" t="s">
        <v>2017</v>
      </c>
      <c r="C908" s="248" t="s">
        <v>2085</v>
      </c>
      <c r="D908" s="246" t="s">
        <v>2018</v>
      </c>
      <c r="E908" s="249" t="s">
        <v>2019</v>
      </c>
      <c r="F908" s="249"/>
      <c r="G908" s="250">
        <v>9814</v>
      </c>
      <c r="H908" s="249" t="s">
        <v>136</v>
      </c>
      <c r="I908" s="251" t="s">
        <v>1099</v>
      </c>
      <c r="J908" s="209" t="s">
        <v>1539</v>
      </c>
      <c r="K908" s="209">
        <v>999999</v>
      </c>
      <c r="L908" s="253">
        <v>999999</v>
      </c>
      <c r="M908" s="238"/>
      <c r="N908" s="205"/>
      <c r="X908" s="207"/>
      <c r="AJ908" s="207"/>
      <c r="AV908" s="207"/>
      <c r="BH908" s="207"/>
      <c r="BT908" s="207"/>
      <c r="CF908" s="207"/>
      <c r="CS908" s="208"/>
      <c r="DE908" s="208"/>
    </row>
    <row r="909" spans="1:109" s="252" customFormat="1" ht="14.25">
      <c r="A909" s="246" t="str">
        <f t="shared" si="50"/>
        <v>GG044-Kimble-01</v>
      </c>
      <c r="B909" s="247" t="s">
        <v>2033</v>
      </c>
      <c r="C909" s="248" t="s">
        <v>2085</v>
      </c>
      <c r="D909" s="247" t="s">
        <v>2034</v>
      </c>
      <c r="E909" s="249" t="s">
        <v>2035</v>
      </c>
      <c r="F909" s="249"/>
      <c r="G909" s="250">
        <v>9476</v>
      </c>
      <c r="H909" s="249" t="s">
        <v>138</v>
      </c>
      <c r="I909" s="251" t="s">
        <v>1097</v>
      </c>
      <c r="J909" s="209" t="s">
        <v>1539</v>
      </c>
      <c r="K909" s="209">
        <v>999999</v>
      </c>
      <c r="L909" s="253">
        <v>999999</v>
      </c>
      <c r="M909" s="238"/>
      <c r="N909" s="205"/>
      <c r="X909" s="207"/>
      <c r="AJ909" s="207"/>
      <c r="AV909" s="207"/>
      <c r="BH909" s="207"/>
      <c r="BT909" s="207"/>
      <c r="CF909" s="207"/>
      <c r="CS909" s="208"/>
      <c r="DE909" s="208"/>
    </row>
    <row r="910" spans="1:109" s="243" customFormat="1" ht="15">
      <c r="A910" s="201" t="str">
        <f t="shared" si="50"/>
        <v>GG047-Banner-03</v>
      </c>
      <c r="B910" s="201" t="s">
        <v>1125</v>
      </c>
      <c r="C910" s="201" t="s">
        <v>2085</v>
      </c>
      <c r="D910" s="201" t="s">
        <v>1126</v>
      </c>
      <c r="E910" s="202" t="s">
        <v>1127</v>
      </c>
      <c r="F910" s="201"/>
      <c r="G910" s="201">
        <v>3553</v>
      </c>
      <c r="H910" s="201" t="s">
        <v>1119</v>
      </c>
      <c r="I910" s="201" t="s">
        <v>1099</v>
      </c>
      <c r="J910" s="204"/>
      <c r="K910" s="239">
        <v>999999</v>
      </c>
      <c r="L910" s="230">
        <v>999999</v>
      </c>
      <c r="M910" s="238"/>
      <c r="N910" s="205"/>
      <c r="O910" s="204"/>
      <c r="X910" s="206"/>
      <c r="AJ910" s="244"/>
      <c r="AV910" s="244"/>
      <c r="BH910" s="244"/>
      <c r="BT910" s="244"/>
      <c r="CF910" s="244"/>
      <c r="CS910" s="245"/>
      <c r="DE910" s="245"/>
    </row>
    <row r="911" spans="1:109" s="205" customFormat="1" ht="15">
      <c r="A911" s="201" t="str">
        <f t="shared" si="50"/>
        <v>GG054-Huston-01</v>
      </c>
      <c r="B911" s="201" t="s">
        <v>684</v>
      </c>
      <c r="C911" s="201" t="s">
        <v>2085</v>
      </c>
      <c r="D911" s="201" t="s">
        <v>685</v>
      </c>
      <c r="E911" s="202" t="s">
        <v>1189</v>
      </c>
      <c r="F911" s="201"/>
      <c r="G911" s="201">
        <v>9612</v>
      </c>
      <c r="H911" s="201" t="s">
        <v>1190</v>
      </c>
      <c r="I911" s="241" t="s">
        <v>1097</v>
      </c>
      <c r="J911" s="240"/>
      <c r="K911" s="239">
        <v>999999</v>
      </c>
      <c r="L911" s="242">
        <v>999999</v>
      </c>
      <c r="M911" s="238"/>
      <c r="O911" s="302" t="s">
        <v>1213</v>
      </c>
      <c r="X911" s="206"/>
      <c r="AJ911" s="207"/>
      <c r="AV911" s="207"/>
      <c r="BH911" s="207"/>
      <c r="BT911" s="207"/>
      <c r="CF911" s="207"/>
      <c r="CS911" s="208"/>
      <c r="DE911" s="208"/>
    </row>
    <row r="912" spans="1:109" s="205" customFormat="1" ht="15">
      <c r="A912" s="201" t="str">
        <f t="shared" si="50"/>
        <v>GG055-Sayeau-03</v>
      </c>
      <c r="B912" s="201" t="s">
        <v>1215</v>
      </c>
      <c r="C912" s="201" t="s">
        <v>2085</v>
      </c>
      <c r="D912" s="201" t="s">
        <v>1216</v>
      </c>
      <c r="E912" s="202" t="s">
        <v>1217</v>
      </c>
      <c r="F912" s="201"/>
      <c r="G912" s="201">
        <v>416</v>
      </c>
      <c r="H912" s="201" t="s">
        <v>1199</v>
      </c>
      <c r="I912" s="201" t="s">
        <v>1099</v>
      </c>
      <c r="J912" s="204"/>
      <c r="K912" s="232">
        <v>999999</v>
      </c>
      <c r="L912" s="230">
        <v>999999</v>
      </c>
      <c r="M912" s="238"/>
      <c r="O912" s="204"/>
      <c r="X912" s="206"/>
      <c r="AJ912" s="207"/>
      <c r="AV912" s="207"/>
      <c r="BH912" s="207"/>
      <c r="BT912" s="207"/>
      <c r="CF912" s="207"/>
      <c r="CS912" s="208"/>
      <c r="DE912" s="208"/>
    </row>
    <row r="913" spans="1:109" s="205" customFormat="1" ht="15">
      <c r="A913" s="201" t="str">
        <f t="shared" si="50"/>
        <v>GG059-Howard-01</v>
      </c>
      <c r="B913" s="201" t="s">
        <v>898</v>
      </c>
      <c r="C913" s="201" t="s">
        <v>2085</v>
      </c>
      <c r="D913" s="201" t="s">
        <v>899</v>
      </c>
      <c r="E913" s="202" t="s">
        <v>1266</v>
      </c>
      <c r="F913" s="201"/>
      <c r="G913" s="201">
        <v>4659</v>
      </c>
      <c r="H913" s="201" t="s">
        <v>1267</v>
      </c>
      <c r="I913" s="241" t="s">
        <v>1097</v>
      </c>
      <c r="J913" s="204"/>
      <c r="K913" s="205">
        <v>999999</v>
      </c>
      <c r="L913" s="230">
        <v>999999</v>
      </c>
      <c r="M913" s="238"/>
      <c r="O913" s="232" t="s">
        <v>1212</v>
      </c>
      <c r="X913" s="206"/>
      <c r="AJ913" s="207"/>
      <c r="AV913" s="207"/>
      <c r="BH913" s="207"/>
      <c r="BT913" s="207"/>
      <c r="CF913" s="207"/>
      <c r="CS913" s="208"/>
      <c r="DE913" s="208"/>
    </row>
    <row r="914" spans="1:109" s="205" customFormat="1" ht="15">
      <c r="A914" s="201" t="str">
        <f t="shared" si="50"/>
        <v>GG059-Brown-04</v>
      </c>
      <c r="B914" s="201" t="s">
        <v>1218</v>
      </c>
      <c r="C914" s="201" t="s">
        <v>2085</v>
      </c>
      <c r="D914" s="201" t="s">
        <v>1219</v>
      </c>
      <c r="E914" s="202" t="s">
        <v>1272</v>
      </c>
      <c r="F914" s="201"/>
      <c r="G914" s="201">
        <v>1830</v>
      </c>
      <c r="H914" s="201" t="s">
        <v>1267</v>
      </c>
      <c r="I914" s="201" t="s">
        <v>1100</v>
      </c>
      <c r="J914" s="204"/>
      <c r="K914" s="232">
        <v>999999</v>
      </c>
      <c r="L914" s="230">
        <v>999999</v>
      </c>
      <c r="M914" s="238"/>
      <c r="O914" s="204"/>
      <c r="X914" s="206"/>
      <c r="AJ914" s="207"/>
      <c r="AV914" s="207"/>
      <c r="BH914" s="207"/>
      <c r="BT914" s="207"/>
      <c r="CF914" s="207"/>
      <c r="CS914" s="208"/>
      <c r="DE914" s="208"/>
    </row>
    <row r="915" spans="1:109" s="205" customFormat="1" ht="15">
      <c r="A915" s="201" t="str">
        <f t="shared" si="50"/>
        <v>GG060-Brown-02</v>
      </c>
      <c r="B915" s="201" t="s">
        <v>1218</v>
      </c>
      <c r="C915" s="201" t="s">
        <v>2085</v>
      </c>
      <c r="D915" s="201" t="s">
        <v>1282</v>
      </c>
      <c r="E915" s="202" t="s">
        <v>1283</v>
      </c>
      <c r="F915" s="201"/>
      <c r="G915" s="201">
        <v>2532</v>
      </c>
      <c r="H915" s="201" t="s">
        <v>1281</v>
      </c>
      <c r="I915" s="201" t="s">
        <v>1098</v>
      </c>
      <c r="J915" s="204"/>
      <c r="K915" s="232">
        <v>999999</v>
      </c>
      <c r="L915" s="230">
        <v>999999</v>
      </c>
      <c r="M915" s="238"/>
      <c r="O915" s="302" t="s">
        <v>1211</v>
      </c>
      <c r="X915" s="206"/>
      <c r="AJ915" s="207"/>
      <c r="AV915" s="207"/>
      <c r="BH915" s="207"/>
      <c r="BT915" s="207"/>
      <c r="CF915" s="207"/>
      <c r="CS915" s="208"/>
      <c r="DE915" s="208"/>
    </row>
    <row r="916" spans="1:109" s="205" customFormat="1" ht="15">
      <c r="A916" s="201" t="str">
        <f t="shared" si="50"/>
        <v>GG060-Palmer-04</v>
      </c>
      <c r="B916" s="201" t="s">
        <v>2043</v>
      </c>
      <c r="C916" s="201" t="s">
        <v>2085</v>
      </c>
      <c r="D916" s="201" t="s">
        <v>2044</v>
      </c>
      <c r="E916" s="202" t="s">
        <v>1286</v>
      </c>
      <c r="F916" s="201"/>
      <c r="G916" s="201">
        <v>12191</v>
      </c>
      <c r="H916" s="201" t="s">
        <v>1281</v>
      </c>
      <c r="I916" s="201" t="s">
        <v>1100</v>
      </c>
      <c r="J916" s="204"/>
      <c r="K916" s="239">
        <v>999999</v>
      </c>
      <c r="L916" s="242">
        <v>999999</v>
      </c>
      <c r="M916" s="238"/>
      <c r="O916" s="240" t="s">
        <v>1210</v>
      </c>
      <c r="X916" s="206"/>
      <c r="AJ916" s="207"/>
      <c r="AV916" s="207"/>
      <c r="BH916" s="207"/>
      <c r="BT916" s="207"/>
      <c r="CF916" s="207"/>
      <c r="CS916" s="208"/>
      <c r="DE916" s="208"/>
    </row>
    <row r="917" spans="1:109" s="205" customFormat="1" ht="15">
      <c r="A917" s="201" t="str">
        <f t="shared" si="50"/>
        <v>GG063-Sayeau-07</v>
      </c>
      <c r="B917" s="201" t="s">
        <v>1215</v>
      </c>
      <c r="C917" s="201" t="s">
        <v>2085</v>
      </c>
      <c r="D917" s="201" t="s">
        <v>1216</v>
      </c>
      <c r="E917" s="202" t="s">
        <v>1334</v>
      </c>
      <c r="F917" s="201"/>
      <c r="G917" s="201">
        <v>10746</v>
      </c>
      <c r="H917" s="201" t="s">
        <v>1326</v>
      </c>
      <c r="I917" s="201" t="s">
        <v>1103</v>
      </c>
      <c r="J917" s="204"/>
      <c r="K917" s="239">
        <v>999999</v>
      </c>
      <c r="L917" s="230">
        <v>999999</v>
      </c>
      <c r="M917" s="238"/>
      <c r="O917" s="239" t="s">
        <v>1335</v>
      </c>
      <c r="X917" s="206"/>
      <c r="AJ917" s="207"/>
      <c r="AV917" s="207"/>
      <c r="BH917" s="207"/>
      <c r="BT917" s="207"/>
      <c r="CF917" s="207"/>
      <c r="CS917" s="208"/>
      <c r="DE917" s="208"/>
    </row>
    <row r="918" spans="1:109" s="205" customFormat="1" ht="15">
      <c r="A918" s="201" t="str">
        <f t="shared" si="50"/>
        <v>GG073-Roesch-01</v>
      </c>
      <c r="B918" s="201" t="s">
        <v>176</v>
      </c>
      <c r="C918" s="201" t="s">
        <v>2085</v>
      </c>
      <c r="D918" s="201" t="s">
        <v>177</v>
      </c>
      <c r="E918" s="202" t="s">
        <v>1430</v>
      </c>
      <c r="F918" s="202"/>
      <c r="G918" s="201">
        <v>3671</v>
      </c>
      <c r="H918" s="201" t="s">
        <v>1431</v>
      </c>
      <c r="I918" s="201" t="s">
        <v>1097</v>
      </c>
      <c r="J918" s="204"/>
      <c r="K918" s="232">
        <v>999999</v>
      </c>
      <c r="L918" s="230">
        <v>999999</v>
      </c>
      <c r="M918" s="238"/>
      <c r="O918" s="204"/>
      <c r="X918" s="206"/>
      <c r="AJ918" s="207"/>
      <c r="AV918" s="207"/>
      <c r="BH918" s="207"/>
      <c r="BT918" s="207"/>
      <c r="CF918" s="207"/>
      <c r="CS918" s="208"/>
      <c r="DE918" s="208"/>
    </row>
    <row r="919" spans="1:109" s="205" customFormat="1" ht="15">
      <c r="A919" s="201" t="str">
        <f t="shared" si="50"/>
        <v>GG085-Sayeau-03</v>
      </c>
      <c r="B919" s="201" t="s">
        <v>1215</v>
      </c>
      <c r="C919" s="201" t="s">
        <v>2085</v>
      </c>
      <c r="D919" s="201" t="s">
        <v>1216</v>
      </c>
      <c r="E919" s="202" t="s">
        <v>1517</v>
      </c>
      <c r="F919" s="201"/>
      <c r="G919" s="201">
        <v>1408</v>
      </c>
      <c r="H919" s="201" t="s">
        <v>1514</v>
      </c>
      <c r="I919" s="201" t="s">
        <v>1099</v>
      </c>
      <c r="J919" s="204"/>
      <c r="K919" s="205">
        <v>999999</v>
      </c>
      <c r="L919" s="230">
        <v>999999</v>
      </c>
      <c r="M919" s="238"/>
      <c r="O919" s="239" t="s">
        <v>2209</v>
      </c>
      <c r="X919" s="206"/>
      <c r="AJ919" s="207"/>
      <c r="AV919" s="207"/>
      <c r="BH919" s="207"/>
      <c r="BT919" s="207"/>
      <c r="CF919" s="207"/>
      <c r="CS919" s="208"/>
      <c r="DE919" s="208"/>
    </row>
    <row r="920" spans="1:109" s="205" customFormat="1" ht="15">
      <c r="A920" s="201" t="str">
        <f t="shared" si="50"/>
        <v>GG086-Lockwood-02</v>
      </c>
      <c r="B920" s="201" t="s">
        <v>1469</v>
      </c>
      <c r="C920" s="201" t="s">
        <v>2085</v>
      </c>
      <c r="D920" s="201" t="s">
        <v>1470</v>
      </c>
      <c r="E920" s="202" t="s">
        <v>1520</v>
      </c>
      <c r="F920" s="201"/>
      <c r="G920" s="201">
        <v>3758</v>
      </c>
      <c r="H920" s="201" t="s">
        <v>1519</v>
      </c>
      <c r="I920" s="201" t="s">
        <v>1098</v>
      </c>
      <c r="J920" s="204"/>
      <c r="K920" s="239">
        <v>999999</v>
      </c>
      <c r="L920" s="230">
        <v>999999</v>
      </c>
      <c r="M920" s="238"/>
      <c r="O920" s="204"/>
      <c r="X920" s="206"/>
      <c r="AJ920" s="207"/>
      <c r="AV920" s="207"/>
      <c r="BH920" s="207"/>
      <c r="BT920" s="207"/>
      <c r="CF920" s="207"/>
      <c r="CS920" s="208"/>
      <c r="DE920" s="208"/>
    </row>
    <row r="921" spans="1:109" s="205" customFormat="1" ht="15">
      <c r="A921" s="201" t="str">
        <f t="shared" si="50"/>
        <v>GG087-Lockwood-06</v>
      </c>
      <c r="B921" s="201" t="s">
        <v>1469</v>
      </c>
      <c r="C921" s="201" t="s">
        <v>2085</v>
      </c>
      <c r="D921" s="201" t="s">
        <v>1549</v>
      </c>
      <c r="E921" s="202" t="s">
        <v>1550</v>
      </c>
      <c r="F921" s="201"/>
      <c r="G921" s="201">
        <v>4378</v>
      </c>
      <c r="H921" s="201" t="s">
        <v>1529</v>
      </c>
      <c r="I921" s="201" t="s">
        <v>1102</v>
      </c>
      <c r="J921" s="204"/>
      <c r="K921" s="239">
        <v>999999</v>
      </c>
      <c r="L921" s="230">
        <v>999999</v>
      </c>
      <c r="M921" s="238"/>
      <c r="O921" s="204"/>
      <c r="X921" s="206"/>
      <c r="AJ921" s="207"/>
      <c r="AV921" s="207"/>
      <c r="BH921" s="207"/>
      <c r="BT921" s="207"/>
      <c r="CF921" s="207"/>
      <c r="CS921" s="208"/>
      <c r="DE921" s="208"/>
    </row>
    <row r="922" spans="1:109" s="205" customFormat="1" ht="15">
      <c r="A922" s="201" t="str">
        <f t="shared" si="50"/>
        <v>GG088-Lockwood-04</v>
      </c>
      <c r="B922" s="201" t="s">
        <v>1469</v>
      </c>
      <c r="C922" s="201" t="s">
        <v>2085</v>
      </c>
      <c r="D922" s="201" t="s">
        <v>1549</v>
      </c>
      <c r="E922" s="202" t="s">
        <v>1558</v>
      </c>
      <c r="F922" s="201"/>
      <c r="G922" s="201">
        <v>3196</v>
      </c>
      <c r="H922" s="201" t="s">
        <v>1553</v>
      </c>
      <c r="I922" s="201" t="s">
        <v>1100</v>
      </c>
      <c r="J922" s="204"/>
      <c r="K922" s="239">
        <v>999999</v>
      </c>
      <c r="L922" s="230">
        <v>999999</v>
      </c>
      <c r="M922" s="238"/>
      <c r="O922" s="204"/>
      <c r="X922" s="206"/>
      <c r="AJ922" s="207"/>
      <c r="AV922" s="207"/>
      <c r="BH922" s="207"/>
      <c r="BT922" s="207"/>
      <c r="CF922" s="207"/>
      <c r="CS922" s="208"/>
      <c r="DE922" s="208"/>
    </row>
    <row r="923" spans="1:109" s="205" customFormat="1" ht="15">
      <c r="A923" s="201" t="str">
        <f t="shared" si="50"/>
        <v>GG089-Lockwood-03</v>
      </c>
      <c r="B923" s="201" t="s">
        <v>1469</v>
      </c>
      <c r="C923" s="201" t="s">
        <v>2085</v>
      </c>
      <c r="D923" s="201" t="s">
        <v>1470</v>
      </c>
      <c r="E923" s="202" t="s">
        <v>1567</v>
      </c>
      <c r="F923" s="201"/>
      <c r="G923" s="201">
        <v>3490</v>
      </c>
      <c r="H923" s="201" t="s">
        <v>1563</v>
      </c>
      <c r="I923" s="201" t="s">
        <v>1099</v>
      </c>
      <c r="J923" s="204"/>
      <c r="K923" s="239">
        <v>999999</v>
      </c>
      <c r="L923" s="230">
        <v>999999</v>
      </c>
      <c r="M923" s="238"/>
      <c r="O923" s="204"/>
      <c r="X923" s="206"/>
      <c r="AJ923" s="207"/>
      <c r="AV923" s="207"/>
      <c r="BH923" s="207"/>
      <c r="BT923" s="207"/>
      <c r="CF923" s="207"/>
      <c r="CS923" s="208"/>
      <c r="DE923" s="208"/>
    </row>
    <row r="924" spans="1:109" s="205" customFormat="1" ht="15">
      <c r="A924" s="201" t="str">
        <f t="shared" si="50"/>
        <v>GG090-Lockwood-03</v>
      </c>
      <c r="B924" s="201" t="s">
        <v>1469</v>
      </c>
      <c r="C924" s="201" t="s">
        <v>2085</v>
      </c>
      <c r="D924" s="201" t="s">
        <v>1470</v>
      </c>
      <c r="E924" s="202" t="s">
        <v>1572</v>
      </c>
      <c r="F924" s="201"/>
      <c r="G924" s="201">
        <v>3391</v>
      </c>
      <c r="H924" s="201" t="s">
        <v>1570</v>
      </c>
      <c r="I924" s="201" t="s">
        <v>1099</v>
      </c>
      <c r="J924" s="204"/>
      <c r="K924" s="239">
        <v>999999</v>
      </c>
      <c r="L924" s="230">
        <v>999999</v>
      </c>
      <c r="M924" s="238"/>
      <c r="O924" s="240"/>
      <c r="X924" s="206"/>
      <c r="AJ924" s="207"/>
      <c r="AV924" s="207"/>
      <c r="BH924" s="207"/>
      <c r="BT924" s="207"/>
      <c r="CF924" s="207"/>
      <c r="CS924" s="208"/>
      <c r="DE924" s="208"/>
    </row>
    <row r="925" spans="1:109" s="205" customFormat="1" ht="15">
      <c r="A925" s="201" t="str">
        <f t="shared" si="50"/>
        <v>GG091-Lockwood-05</v>
      </c>
      <c r="B925" s="201" t="s">
        <v>1469</v>
      </c>
      <c r="C925" s="201" t="s">
        <v>2085</v>
      </c>
      <c r="D925" s="201" t="s">
        <v>1470</v>
      </c>
      <c r="E925" s="202" t="s">
        <v>1581</v>
      </c>
      <c r="F925" s="201"/>
      <c r="G925" s="201">
        <v>3768</v>
      </c>
      <c r="H925" s="201" t="s">
        <v>1577</v>
      </c>
      <c r="I925" s="201" t="s">
        <v>1101</v>
      </c>
      <c r="J925" s="204"/>
      <c r="K925" s="239">
        <v>999999</v>
      </c>
      <c r="L925" s="230">
        <v>999999</v>
      </c>
      <c r="M925" s="238"/>
      <c r="O925" s="204"/>
      <c r="X925" s="206"/>
      <c r="AJ925" s="207"/>
      <c r="AV925" s="207"/>
      <c r="BH925" s="207"/>
      <c r="BT925" s="207"/>
      <c r="CF925" s="207"/>
      <c r="CS925" s="208"/>
      <c r="DE925" s="208"/>
    </row>
    <row r="926" spans="1:109" s="205" customFormat="1" ht="15">
      <c r="A926" s="201" t="str">
        <f t="shared" si="50"/>
        <v>GG092-Travieso-Diaz-03</v>
      </c>
      <c r="B926" s="201" t="s">
        <v>1586</v>
      </c>
      <c r="C926" s="201" t="s">
        <v>2085</v>
      </c>
      <c r="D926" s="201" t="s">
        <v>1587</v>
      </c>
      <c r="E926" s="202" t="s">
        <v>1588</v>
      </c>
      <c r="F926" s="201"/>
      <c r="G926" s="201">
        <v>3807</v>
      </c>
      <c r="H926" s="201" t="s">
        <v>1584</v>
      </c>
      <c r="I926" s="201" t="s">
        <v>1099</v>
      </c>
      <c r="J926" s="204"/>
      <c r="K926" s="230">
        <v>999999</v>
      </c>
      <c r="L926" s="283">
        <v>999999</v>
      </c>
      <c r="M926" s="238"/>
      <c r="O926" s="202" t="s">
        <v>1589</v>
      </c>
      <c r="X926" s="206"/>
      <c r="AJ926" s="207"/>
      <c r="AV926" s="207"/>
      <c r="BH926" s="207"/>
      <c r="BT926" s="207"/>
      <c r="CF926" s="207"/>
      <c r="CS926" s="208"/>
      <c r="DE926" s="208"/>
    </row>
    <row r="927" spans="1:109" s="205" customFormat="1" ht="15">
      <c r="A927" s="201" t="str">
        <f t="shared" si="50"/>
        <v>GG092-Lockwood-04</v>
      </c>
      <c r="B927" s="201" t="s">
        <v>1469</v>
      </c>
      <c r="C927" s="201" t="s">
        <v>2085</v>
      </c>
      <c r="D927" s="201" t="s">
        <v>1470</v>
      </c>
      <c r="E927" s="202" t="s">
        <v>1590</v>
      </c>
      <c r="F927" s="201"/>
      <c r="G927" s="201">
        <v>5547</v>
      </c>
      <c r="H927" s="201" t="s">
        <v>1584</v>
      </c>
      <c r="I927" s="201" t="s">
        <v>1100</v>
      </c>
      <c r="J927" s="204"/>
      <c r="K927" s="239">
        <v>999999</v>
      </c>
      <c r="L927" s="230">
        <v>999999</v>
      </c>
      <c r="M927" s="238"/>
      <c r="O927" s="204"/>
      <c r="X927" s="206"/>
      <c r="AJ927" s="207"/>
      <c r="AV927" s="207"/>
      <c r="BH927" s="207"/>
      <c r="BT927" s="207"/>
      <c r="CF927" s="207"/>
      <c r="CS927" s="208"/>
      <c r="DE927" s="208"/>
    </row>
    <row r="928" spans="1:109" s="205" customFormat="1" ht="15">
      <c r="A928" s="201" t="str">
        <f t="shared" si="50"/>
        <v>GG093-Lockwood-04</v>
      </c>
      <c r="B928" s="201" t="s">
        <v>1469</v>
      </c>
      <c r="C928" s="201" t="s">
        <v>2085</v>
      </c>
      <c r="D928" s="201" t="s">
        <v>1470</v>
      </c>
      <c r="E928" s="202" t="s">
        <v>1597</v>
      </c>
      <c r="F928" s="201"/>
      <c r="G928" s="201">
        <v>5745</v>
      </c>
      <c r="H928" s="201" t="s">
        <v>1593</v>
      </c>
      <c r="I928" s="201" t="s">
        <v>1100</v>
      </c>
      <c r="J928" s="204"/>
      <c r="K928" s="239">
        <v>999999</v>
      </c>
      <c r="L928" s="230">
        <v>999999</v>
      </c>
      <c r="M928" s="238"/>
      <c r="O928" s="204"/>
      <c r="X928" s="206"/>
      <c r="AJ928" s="207"/>
      <c r="AV928" s="207"/>
      <c r="BH928" s="207"/>
      <c r="BT928" s="207"/>
      <c r="CF928" s="207"/>
      <c r="CS928" s="208"/>
      <c r="DE928" s="208"/>
    </row>
    <row r="929" spans="1:109" s="205" customFormat="1" ht="15">
      <c r="A929" s="201" t="str">
        <f t="shared" si="50"/>
        <v>GG094-Lockwood-05</v>
      </c>
      <c r="B929" s="201" t="s">
        <v>1469</v>
      </c>
      <c r="C929" s="201" t="s">
        <v>2085</v>
      </c>
      <c r="D929" s="201" t="s">
        <v>1470</v>
      </c>
      <c r="E929" s="202" t="s">
        <v>1612</v>
      </c>
      <c r="F929" s="201"/>
      <c r="G929" s="201">
        <v>3452</v>
      </c>
      <c r="H929" s="201" t="s">
        <v>1599</v>
      </c>
      <c r="I929" s="201" t="s">
        <v>1101</v>
      </c>
      <c r="J929" s="204"/>
      <c r="K929" s="239">
        <v>999999</v>
      </c>
      <c r="L929" s="230">
        <v>999999</v>
      </c>
      <c r="M929" s="238"/>
      <c r="O929" s="204"/>
      <c r="X929" s="206"/>
      <c r="AJ929" s="207"/>
      <c r="AV929" s="207"/>
      <c r="BH929" s="207"/>
      <c r="BT929" s="207"/>
      <c r="CF929" s="207"/>
      <c r="CS929" s="208"/>
      <c r="DE929" s="208"/>
    </row>
    <row r="930" spans="1:109" s="325" customFormat="1" ht="15">
      <c r="A930" s="317" t="str">
        <f aca="true" t="shared" si="51" ref="A930:A942">H930&amp;"-"&amp;B930&amp;"-"&amp;I930</f>
        <v>RofP005-various-00</v>
      </c>
      <c r="B930" s="322" t="s">
        <v>1739</v>
      </c>
      <c r="C930" s="322" t="s">
        <v>2184</v>
      </c>
      <c r="D930" s="322" t="s">
        <v>1739</v>
      </c>
      <c r="E930" s="322" t="s">
        <v>1740</v>
      </c>
      <c r="F930" s="322"/>
      <c r="G930" s="329"/>
      <c r="H930" s="322" t="s">
        <v>1741</v>
      </c>
      <c r="I930" s="322" t="str">
        <f aca="true" t="shared" si="52" ref="I930:I937">TEXT(0,"00")</f>
        <v>00</v>
      </c>
      <c r="J930" s="329"/>
      <c r="K930" s="330">
        <v>999999</v>
      </c>
      <c r="L930" s="330">
        <v>999999</v>
      </c>
      <c r="N930" s="329"/>
      <c r="X930" s="326"/>
      <c r="AJ930" s="327"/>
      <c r="AV930" s="327"/>
      <c r="BH930" s="327"/>
      <c r="BT930" s="327"/>
      <c r="CF930" s="327"/>
      <c r="CS930" s="328"/>
      <c r="DE930" s="328"/>
    </row>
    <row r="931" spans="1:109" s="325" customFormat="1" ht="15">
      <c r="A931" s="317" t="str">
        <f t="shared" si="51"/>
        <v>RofP015-Sinor-00</v>
      </c>
      <c r="B931" s="322" t="s">
        <v>1945</v>
      </c>
      <c r="C931" s="322" t="s">
        <v>2184</v>
      </c>
      <c r="D931" s="322" t="s">
        <v>1766</v>
      </c>
      <c r="E931" s="322" t="s">
        <v>1767</v>
      </c>
      <c r="F931" s="322" t="s">
        <v>30</v>
      </c>
      <c r="G931" s="329"/>
      <c r="H931" s="322" t="s">
        <v>1768</v>
      </c>
      <c r="I931" s="322" t="str">
        <f t="shared" si="52"/>
        <v>00</v>
      </c>
      <c r="J931" s="329"/>
      <c r="K931" s="330">
        <v>999999</v>
      </c>
      <c r="L931" s="341">
        <v>999999</v>
      </c>
      <c r="N931" s="329"/>
      <c r="X931" s="326"/>
      <c r="AJ931" s="327"/>
      <c r="AV931" s="327"/>
      <c r="BH931" s="327"/>
      <c r="BT931" s="327"/>
      <c r="CF931" s="327"/>
      <c r="CS931" s="328"/>
      <c r="DE931" s="328"/>
    </row>
    <row r="932" spans="1:109" s="338" customFormat="1" ht="15">
      <c r="A932" s="331" t="str">
        <f t="shared" si="51"/>
        <v>RofP022-Carrico-00</v>
      </c>
      <c r="B932" s="332" t="s">
        <v>812</v>
      </c>
      <c r="C932" s="332" t="s">
        <v>2184</v>
      </c>
      <c r="D932" s="332" t="s">
        <v>813</v>
      </c>
      <c r="E932" s="332" t="s">
        <v>1783</v>
      </c>
      <c r="F932" s="355" t="s">
        <v>411</v>
      </c>
      <c r="G932" s="356"/>
      <c r="H932" s="332" t="s">
        <v>1784</v>
      </c>
      <c r="I932" s="332" t="str">
        <f t="shared" si="52"/>
        <v>00</v>
      </c>
      <c r="J932" s="333"/>
      <c r="K932" s="334">
        <v>999999</v>
      </c>
      <c r="L932" s="334">
        <v>999999</v>
      </c>
      <c r="M932" s="324"/>
      <c r="X932" s="337"/>
      <c r="AJ932" s="339"/>
      <c r="AV932" s="339"/>
      <c r="BH932" s="339"/>
      <c r="BT932" s="339"/>
      <c r="CF932" s="339"/>
      <c r="CS932" s="340"/>
      <c r="DE932" s="340"/>
    </row>
    <row r="933" spans="1:109" s="205" customFormat="1" ht="14.25">
      <c r="A933" s="201" t="str">
        <f t="shared" si="51"/>
        <v>RofP024-Deakins-00</v>
      </c>
      <c r="B933" s="202" t="s">
        <v>1564</v>
      </c>
      <c r="C933" s="202" t="s">
        <v>2185</v>
      </c>
      <c r="D933" s="202" t="s">
        <v>1778</v>
      </c>
      <c r="E933" s="202" t="s">
        <v>1788</v>
      </c>
      <c r="F933" s="202"/>
      <c r="G933" s="204"/>
      <c r="H933" s="202" t="s">
        <v>1789</v>
      </c>
      <c r="I933" s="202" t="str">
        <f t="shared" si="52"/>
        <v>00</v>
      </c>
      <c r="J933" s="204"/>
      <c r="K933" s="230">
        <v>999999</v>
      </c>
      <c r="L933" s="230">
        <v>999999</v>
      </c>
      <c r="N933" s="204"/>
      <c r="O933" s="254" t="s">
        <v>2182</v>
      </c>
      <c r="X933" s="206"/>
      <c r="AJ933" s="207"/>
      <c r="AV933" s="207"/>
      <c r="BH933" s="207"/>
      <c r="BT933" s="207"/>
      <c r="CF933" s="207"/>
      <c r="CS933" s="208"/>
      <c r="DE933" s="208"/>
    </row>
    <row r="934" spans="1:109" s="205" customFormat="1" ht="14.25">
      <c r="A934" s="201" t="str">
        <f t="shared" si="51"/>
        <v>RofP029-Sinor-00</v>
      </c>
      <c r="B934" s="202" t="s">
        <v>1945</v>
      </c>
      <c r="C934" s="202" t="s">
        <v>2185</v>
      </c>
      <c r="D934" s="202" t="s">
        <v>1800</v>
      </c>
      <c r="E934" s="202" t="s">
        <v>1801</v>
      </c>
      <c r="F934" s="202"/>
      <c r="G934" s="204"/>
      <c r="H934" s="202" t="s">
        <v>1802</v>
      </c>
      <c r="I934" s="202" t="str">
        <f t="shared" si="52"/>
        <v>00</v>
      </c>
      <c r="J934" s="204"/>
      <c r="K934" s="230">
        <v>999999</v>
      </c>
      <c r="L934" s="230">
        <v>999999</v>
      </c>
      <c r="N934" s="204"/>
      <c r="X934" s="206"/>
      <c r="AJ934" s="207"/>
      <c r="AV934" s="207"/>
      <c r="BH934" s="207"/>
      <c r="BT934" s="207"/>
      <c r="CF934" s="207"/>
      <c r="CS934" s="208"/>
      <c r="DE934" s="208"/>
    </row>
    <row r="935" spans="1:109" s="205" customFormat="1" ht="14.25">
      <c r="A935" s="201" t="str">
        <f t="shared" si="51"/>
        <v>RofP031-Huff-00</v>
      </c>
      <c r="B935" s="202" t="s">
        <v>673</v>
      </c>
      <c r="C935" s="202" t="s">
        <v>2185</v>
      </c>
      <c r="D935" s="202" t="s">
        <v>1785</v>
      </c>
      <c r="E935" s="202" t="s">
        <v>1805</v>
      </c>
      <c r="F935" s="202"/>
      <c r="G935" s="204"/>
      <c r="H935" s="202" t="s">
        <v>1806</v>
      </c>
      <c r="I935" s="202" t="str">
        <f t="shared" si="52"/>
        <v>00</v>
      </c>
      <c r="J935" s="204"/>
      <c r="K935" s="230">
        <v>999999</v>
      </c>
      <c r="L935" s="230">
        <v>999999</v>
      </c>
      <c r="N935" s="204"/>
      <c r="X935" s="206"/>
      <c r="AJ935" s="207"/>
      <c r="AV935" s="207"/>
      <c r="BH935" s="207"/>
      <c r="BT935" s="207"/>
      <c r="CF935" s="207"/>
      <c r="CS935" s="208"/>
      <c r="DE935" s="208"/>
    </row>
    <row r="936" spans="1:109" s="338" customFormat="1" ht="15">
      <c r="A936" s="331" t="str">
        <f t="shared" si="51"/>
        <v>RofP034-Bergstralh-00</v>
      </c>
      <c r="B936" s="332" t="s">
        <v>687</v>
      </c>
      <c r="C936" s="332" t="s">
        <v>2185</v>
      </c>
      <c r="D936" s="332" t="s">
        <v>688</v>
      </c>
      <c r="E936" s="332" t="s">
        <v>1813</v>
      </c>
      <c r="F936" s="332"/>
      <c r="G936" s="333"/>
      <c r="H936" s="332" t="s">
        <v>1814</v>
      </c>
      <c r="I936" s="332" t="str">
        <f t="shared" si="52"/>
        <v>00</v>
      </c>
      <c r="J936" s="333"/>
      <c r="K936" s="334">
        <v>999999</v>
      </c>
      <c r="L936" s="334">
        <v>999999</v>
      </c>
      <c r="M936" s="335"/>
      <c r="N936" s="336"/>
      <c r="O936" s="335"/>
      <c r="P936" s="335"/>
      <c r="Q936" s="335"/>
      <c r="R936" s="335"/>
      <c r="S936" s="335"/>
      <c r="T936" s="335"/>
      <c r="U936" s="335"/>
      <c r="V936" s="335"/>
      <c r="W936" s="335"/>
      <c r="X936" s="337"/>
      <c r="AJ936" s="339"/>
      <c r="AV936" s="339"/>
      <c r="BH936" s="339"/>
      <c r="BT936" s="339"/>
      <c r="CF936" s="339"/>
      <c r="CS936" s="340"/>
      <c r="DE936" s="340"/>
    </row>
    <row r="937" spans="1:109" s="325" customFormat="1" ht="15">
      <c r="A937" s="317" t="str">
        <f t="shared" si="51"/>
        <v>RofP037 (1632XMAS)-various-00</v>
      </c>
      <c r="B937" s="322" t="s">
        <v>1739</v>
      </c>
      <c r="C937" s="322" t="s">
        <v>2184</v>
      </c>
      <c r="D937" s="322" t="s">
        <v>1739</v>
      </c>
      <c r="E937" s="322" t="s">
        <v>2181</v>
      </c>
      <c r="F937" s="322"/>
      <c r="G937" s="329"/>
      <c r="H937" s="322" t="s">
        <v>1827</v>
      </c>
      <c r="I937" s="322" t="str">
        <f t="shared" si="52"/>
        <v>00</v>
      </c>
      <c r="J937" s="329"/>
      <c r="K937" s="330">
        <v>999999</v>
      </c>
      <c r="L937" s="330">
        <v>999999</v>
      </c>
      <c r="M937" s="324"/>
      <c r="N937" s="329"/>
      <c r="X937" s="326"/>
      <c r="AJ937" s="327"/>
      <c r="AV937" s="327"/>
      <c r="BH937" s="327"/>
      <c r="BT937" s="327"/>
      <c r="CF937" s="327"/>
      <c r="CS937" s="328"/>
      <c r="DE937" s="328"/>
    </row>
    <row r="938" spans="1:109" s="205" customFormat="1" ht="14.25">
      <c r="A938" s="201" t="str">
        <f t="shared" si="51"/>
        <v>RofP037 (1632XMAS)-Morris-03</v>
      </c>
      <c r="B938" s="202" t="s">
        <v>1829</v>
      </c>
      <c r="C938" s="202" t="s">
        <v>2184</v>
      </c>
      <c r="D938" s="203" t="s">
        <v>1830</v>
      </c>
      <c r="E938" s="203" t="s">
        <v>1831</v>
      </c>
      <c r="F938" s="203"/>
      <c r="G938" s="204"/>
      <c r="H938" s="202" t="s">
        <v>1827</v>
      </c>
      <c r="I938" s="201" t="s">
        <v>1099</v>
      </c>
      <c r="J938" s="204"/>
      <c r="K938" s="230">
        <v>999999</v>
      </c>
      <c r="L938" s="230">
        <v>999999</v>
      </c>
      <c r="N938" s="204"/>
      <c r="X938" s="206"/>
      <c r="AJ938" s="207"/>
      <c r="AV938" s="207"/>
      <c r="BH938" s="207"/>
      <c r="BT938" s="207"/>
      <c r="CF938" s="207"/>
      <c r="CS938" s="208"/>
      <c r="DE938" s="208"/>
    </row>
    <row r="939" spans="1:109" s="205" customFormat="1" ht="14.25">
      <c r="A939" s="201" t="str">
        <f t="shared" si="51"/>
        <v>RofP037 (1632XMAS)-Huston-12</v>
      </c>
      <c r="B939" s="202" t="s">
        <v>684</v>
      </c>
      <c r="C939" s="202" t="s">
        <v>2184</v>
      </c>
      <c r="D939" s="203" t="s">
        <v>685</v>
      </c>
      <c r="E939" s="203" t="s">
        <v>1840</v>
      </c>
      <c r="F939" s="203"/>
      <c r="G939" s="204"/>
      <c r="H939" s="202" t="s">
        <v>1827</v>
      </c>
      <c r="I939" s="201" t="s">
        <v>1108</v>
      </c>
      <c r="J939" s="204"/>
      <c r="K939" s="230">
        <v>999999</v>
      </c>
      <c r="L939" s="230">
        <v>999999</v>
      </c>
      <c r="N939" s="204"/>
      <c r="X939" s="206"/>
      <c r="AJ939" s="207"/>
      <c r="AV939" s="207"/>
      <c r="BH939" s="207"/>
      <c r="BT939" s="207"/>
      <c r="CF939" s="207"/>
      <c r="CS939" s="208"/>
      <c r="DE939" s="208"/>
    </row>
    <row r="940" spans="1:109" s="205" customFormat="1" ht="14.25">
      <c r="A940" s="201" t="str">
        <f t="shared" si="51"/>
        <v>B37-CHAOS-Deakins-05</v>
      </c>
      <c r="B940" s="297" t="s">
        <v>1564</v>
      </c>
      <c r="C940" s="297" t="s">
        <v>2183</v>
      </c>
      <c r="D940" s="297" t="s">
        <v>1565</v>
      </c>
      <c r="E940" s="298" t="s">
        <v>1206</v>
      </c>
      <c r="F940" s="299"/>
      <c r="G940" s="300"/>
      <c r="H940" s="298" t="s">
        <v>33</v>
      </c>
      <c r="I940" s="301" t="s">
        <v>1101</v>
      </c>
      <c r="J940" s="299"/>
      <c r="K940" s="257">
        <v>999999</v>
      </c>
      <c r="L940" s="238">
        <v>999999</v>
      </c>
      <c r="M940" s="238"/>
      <c r="O940" s="254" t="s">
        <v>233</v>
      </c>
      <c r="X940" s="206"/>
      <c r="AJ940" s="207"/>
      <c r="AV940" s="207"/>
      <c r="BH940" s="207"/>
      <c r="BT940" s="207"/>
      <c r="CF940" s="207"/>
      <c r="CS940" s="208"/>
      <c r="DE940" s="208"/>
    </row>
    <row r="941" spans="1:109" s="205" customFormat="1" ht="14.25">
      <c r="A941" s="201" t="str">
        <f t="shared" si="51"/>
        <v>B37-CHAOS-Lockwood-06</v>
      </c>
      <c r="B941" s="297" t="s">
        <v>1469</v>
      </c>
      <c r="C941" s="297" t="s">
        <v>2183</v>
      </c>
      <c r="D941" s="297" t="s">
        <v>1470</v>
      </c>
      <c r="E941" s="298" t="s">
        <v>1207</v>
      </c>
      <c r="F941" s="299"/>
      <c r="G941" s="300"/>
      <c r="H941" s="298" t="s">
        <v>33</v>
      </c>
      <c r="I941" s="301" t="s">
        <v>1102</v>
      </c>
      <c r="J941" s="299"/>
      <c r="K941" s="257">
        <v>999999</v>
      </c>
      <c r="L941" s="238">
        <v>999999</v>
      </c>
      <c r="M941" s="238"/>
      <c r="X941" s="206"/>
      <c r="AJ941" s="207"/>
      <c r="AV941" s="207"/>
      <c r="BH941" s="207"/>
      <c r="BT941" s="207"/>
      <c r="CF941" s="207"/>
      <c r="CS941" s="208"/>
      <c r="DE941" s="208"/>
    </row>
    <row r="942" spans="1:109" s="325" customFormat="1" ht="14.25">
      <c r="A942" s="317" t="str">
        <f t="shared" si="51"/>
        <v>B36-BARBIE-Goodlett-00</v>
      </c>
      <c r="B942" s="318" t="s">
        <v>701</v>
      </c>
      <c r="C942" s="318" t="s">
        <v>2183</v>
      </c>
      <c r="D942" s="318" t="s">
        <v>1745</v>
      </c>
      <c r="E942" s="320" t="s">
        <v>422</v>
      </c>
      <c r="F942" s="320" t="s">
        <v>1533</v>
      </c>
      <c r="G942" s="321"/>
      <c r="H942" s="320" t="s">
        <v>1534</v>
      </c>
      <c r="I942" s="322" t="str">
        <f>TEXT(0,"00")</f>
        <v>00</v>
      </c>
      <c r="J942" s="319"/>
      <c r="K942" s="323">
        <v>999999</v>
      </c>
      <c r="L942" s="324">
        <v>999999</v>
      </c>
      <c r="M942" s="324"/>
      <c r="X942" s="326"/>
      <c r="AJ942" s="327"/>
      <c r="AV942" s="327"/>
      <c r="BH942" s="327"/>
      <c r="BT942" s="327"/>
      <c r="CF942" s="327"/>
      <c r="CS942" s="328"/>
      <c r="DE942" s="328"/>
    </row>
    <row r="943" spans="1:109" s="252" customFormat="1" ht="14.25">
      <c r="A943" s="246" t="str">
        <f>TRIM(H943)&amp;"-"&amp;B943&amp;"-"&amp;I943</f>
        <v>GG041-Howard-05</v>
      </c>
      <c r="B943" s="247" t="s">
        <v>898</v>
      </c>
      <c r="C943" s="248" t="s">
        <v>2085</v>
      </c>
      <c r="D943" s="246" t="s">
        <v>899</v>
      </c>
      <c r="E943" s="249" t="s">
        <v>2009</v>
      </c>
      <c r="F943" s="249"/>
      <c r="G943" s="250">
        <v>8381</v>
      </c>
      <c r="H943" s="249" t="s">
        <v>135</v>
      </c>
      <c r="I943" s="251" t="s">
        <v>1101</v>
      </c>
      <c r="K943" s="209">
        <v>9999999</v>
      </c>
      <c r="L943" s="253">
        <v>999999</v>
      </c>
      <c r="M943" s="238"/>
      <c r="N943" s="205"/>
      <c r="X943" s="207"/>
      <c r="AJ943" s="207"/>
      <c r="AV943" s="207"/>
      <c r="BH943" s="207"/>
      <c r="BT943" s="207"/>
      <c r="CF943" s="207"/>
      <c r="CS943" s="208"/>
      <c r="DE943" s="208"/>
    </row>
  </sheetData>
  <mergeCells count="10">
    <mergeCell ref="DE3:DP3"/>
    <mergeCell ref="CS3:DD3"/>
    <mergeCell ref="CG3:CR3"/>
    <mergeCell ref="P1:R1"/>
    <mergeCell ref="BI3:BT3"/>
    <mergeCell ref="BU3:CF3"/>
    <mergeCell ref="O3:X3"/>
    <mergeCell ref="Y3:AJ3"/>
    <mergeCell ref="AK3:AV3"/>
    <mergeCell ref="AW3:BH3"/>
  </mergeCells>
  <printOptions/>
  <pageMargins left="0.5" right="0.5" top="0.7875" bottom="0.7875" header="0.5" footer="0.5"/>
  <pageSetup fitToHeight="0" fitToWidth="1" horizontalDpi="300" verticalDpi="300" orientation="landscape" scale="46" r:id="rId3"/>
  <legacyDrawing r:id="rId2"/>
</worksheet>
</file>

<file path=xl/worksheets/sheet3.xml><?xml version="1.0" encoding="utf-8"?>
<worksheet xmlns="http://schemas.openxmlformats.org/spreadsheetml/2006/main" xmlns:r="http://schemas.openxmlformats.org/officeDocument/2006/relationships">
  <dimension ref="A1:E153"/>
  <sheetViews>
    <sheetView workbookViewId="0" topLeftCell="A122">
      <selection activeCell="B153" sqref="B153"/>
    </sheetView>
  </sheetViews>
  <sheetFormatPr defaultColWidth="9.140625" defaultRowHeight="12.75"/>
  <cols>
    <col min="1" max="1" width="17.28125" style="109" customWidth="1"/>
    <col min="2" max="2" width="119.28125" style="113" customWidth="1"/>
    <col min="3" max="16384" width="24.140625" style="110" customWidth="1"/>
  </cols>
  <sheetData>
    <row r="1" spans="1:2" s="108" customFormat="1" ht="12.75">
      <c r="A1" s="107" t="s">
        <v>928</v>
      </c>
      <c r="B1" s="112" t="s">
        <v>929</v>
      </c>
    </row>
    <row r="2" spans="1:2" ht="12.75">
      <c r="A2" s="109" t="s">
        <v>930</v>
      </c>
      <c r="B2" s="113" t="s">
        <v>931</v>
      </c>
    </row>
    <row r="3" spans="1:2" ht="12.75">
      <c r="A3" s="109" t="s">
        <v>932</v>
      </c>
      <c r="B3" s="113" t="s">
        <v>933</v>
      </c>
    </row>
    <row r="4" spans="1:2" ht="22.5">
      <c r="A4" s="109" t="s">
        <v>934</v>
      </c>
      <c r="B4" s="113" t="s">
        <v>63</v>
      </c>
    </row>
    <row r="5" ht="12.75">
      <c r="B5" s="113" t="s">
        <v>64</v>
      </c>
    </row>
    <row r="6" spans="1:2" ht="22.5">
      <c r="A6" s="109" t="s">
        <v>935</v>
      </c>
      <c r="B6" s="113" t="s">
        <v>936</v>
      </c>
    </row>
    <row r="7" spans="1:2" ht="12.75">
      <c r="A7" s="109" t="s">
        <v>937</v>
      </c>
      <c r="B7" s="113" t="s">
        <v>938</v>
      </c>
    </row>
    <row r="8" spans="1:2" ht="12.75">
      <c r="A8" s="111" t="s">
        <v>955</v>
      </c>
      <c r="B8" s="113" t="s">
        <v>987</v>
      </c>
    </row>
    <row r="9" spans="1:2" ht="12.75">
      <c r="A9" s="111" t="s">
        <v>956</v>
      </c>
      <c r="B9" s="113" t="s">
        <v>957</v>
      </c>
    </row>
    <row r="10" spans="1:2" ht="12.75">
      <c r="A10" s="111" t="s">
        <v>958</v>
      </c>
      <c r="B10" s="113" t="s">
        <v>959</v>
      </c>
    </row>
    <row r="11" spans="1:2" ht="12.75">
      <c r="A11" s="111" t="s">
        <v>960</v>
      </c>
      <c r="B11" s="113" t="s">
        <v>961</v>
      </c>
    </row>
    <row r="12" spans="1:2" ht="12.75">
      <c r="A12" s="111" t="s">
        <v>962</v>
      </c>
      <c r="B12" s="113" t="s">
        <v>963</v>
      </c>
    </row>
    <row r="13" spans="1:2" ht="12.75">
      <c r="A13" s="111" t="s">
        <v>964</v>
      </c>
      <c r="B13" s="113" t="s">
        <v>965</v>
      </c>
    </row>
    <row r="14" spans="1:2" ht="12.75">
      <c r="A14" s="111" t="s">
        <v>966</v>
      </c>
      <c r="B14" s="113" t="s">
        <v>967</v>
      </c>
    </row>
    <row r="15" spans="1:2" ht="12.75">
      <c r="A15" s="111" t="s">
        <v>968</v>
      </c>
      <c r="B15" s="113" t="s">
        <v>969</v>
      </c>
    </row>
    <row r="16" spans="1:2" ht="12.75">
      <c r="A16" s="111" t="s">
        <v>970</v>
      </c>
      <c r="B16" s="113" t="s">
        <v>959</v>
      </c>
    </row>
    <row r="17" spans="1:2" ht="12.75">
      <c r="A17" s="111" t="s">
        <v>971</v>
      </c>
      <c r="B17" s="113" t="s">
        <v>972</v>
      </c>
    </row>
    <row r="18" spans="1:2" ht="12.75">
      <c r="A18" s="111" t="s">
        <v>973</v>
      </c>
      <c r="B18" s="113" t="s">
        <v>974</v>
      </c>
    </row>
    <row r="19" spans="1:2" ht="25.5">
      <c r="A19" s="111" t="s">
        <v>975</v>
      </c>
      <c r="B19" s="113" t="s">
        <v>976</v>
      </c>
    </row>
    <row r="20" spans="1:2" ht="12.75">
      <c r="A20" s="111" t="s">
        <v>977</v>
      </c>
      <c r="B20" s="113" t="s">
        <v>978</v>
      </c>
    </row>
    <row r="21" spans="1:2" ht="12.75">
      <c r="A21" s="111" t="s">
        <v>979</v>
      </c>
      <c r="B21" s="113" t="s">
        <v>980</v>
      </c>
    </row>
    <row r="22" spans="1:2" ht="12.75">
      <c r="A22" s="111" t="s">
        <v>981</v>
      </c>
      <c r="B22" s="113" t="s">
        <v>959</v>
      </c>
    </row>
    <row r="23" spans="1:2" ht="12.75">
      <c r="A23" s="111" t="s">
        <v>982</v>
      </c>
      <c r="B23" s="113" t="s">
        <v>959</v>
      </c>
    </row>
    <row r="24" spans="1:2" ht="12.75">
      <c r="A24" s="111" t="s">
        <v>983</v>
      </c>
      <c r="B24" s="113" t="s">
        <v>984</v>
      </c>
    </row>
    <row r="25" spans="1:2" ht="12.75">
      <c r="A25" s="111" t="s">
        <v>985</v>
      </c>
      <c r="B25" s="113" t="s">
        <v>986</v>
      </c>
    </row>
    <row r="26" spans="1:2" ht="12.75">
      <c r="A26" s="111" t="s">
        <v>988</v>
      </c>
      <c r="B26" s="113" t="s">
        <v>989</v>
      </c>
    </row>
    <row r="27" spans="1:2" ht="12.75">
      <c r="A27" s="111" t="s">
        <v>990</v>
      </c>
      <c r="B27" s="113" t="s">
        <v>991</v>
      </c>
    </row>
    <row r="28" spans="1:2" ht="12.75">
      <c r="A28" s="111" t="s">
        <v>1020</v>
      </c>
      <c r="B28" s="113" t="s">
        <v>1021</v>
      </c>
    </row>
    <row r="29" spans="1:2" ht="22.5">
      <c r="A29" s="111" t="s">
        <v>1022</v>
      </c>
      <c r="B29" s="113" t="s">
        <v>1023</v>
      </c>
    </row>
    <row r="30" spans="1:2" ht="12.75">
      <c r="A30" s="111" t="s">
        <v>1024</v>
      </c>
      <c r="B30" s="113" t="s">
        <v>1025</v>
      </c>
    </row>
    <row r="31" spans="1:2" ht="22.5">
      <c r="A31" s="111" t="s">
        <v>1026</v>
      </c>
      <c r="B31" s="113" t="s">
        <v>1027</v>
      </c>
    </row>
    <row r="32" spans="1:2" ht="12.75">
      <c r="A32" s="111" t="s">
        <v>1031</v>
      </c>
      <c r="B32" s="113" t="s">
        <v>1032</v>
      </c>
    </row>
    <row r="33" spans="1:2" ht="12.75">
      <c r="A33" s="111" t="s">
        <v>1033</v>
      </c>
      <c r="B33" s="113" t="s">
        <v>1034</v>
      </c>
    </row>
    <row r="34" spans="1:2" ht="22.5">
      <c r="A34" s="111" t="s">
        <v>1049</v>
      </c>
      <c r="B34" s="113" t="s">
        <v>66</v>
      </c>
    </row>
    <row r="35" spans="1:2" ht="12.75">
      <c r="A35" s="109" t="s">
        <v>1904</v>
      </c>
      <c r="B35" s="114" t="s">
        <v>1899</v>
      </c>
    </row>
    <row r="36" spans="1:2" ht="12.75">
      <c r="A36" s="109" t="s">
        <v>1905</v>
      </c>
      <c r="B36" s="114" t="s">
        <v>1894</v>
      </c>
    </row>
    <row r="37" spans="1:2" ht="12.75">
      <c r="A37" s="109" t="s">
        <v>1906</v>
      </c>
      <c r="B37" s="114" t="s">
        <v>1893</v>
      </c>
    </row>
    <row r="38" spans="1:2" ht="12.75">
      <c r="A38" s="109" t="s">
        <v>1907</v>
      </c>
      <c r="B38" s="114" t="s">
        <v>1876</v>
      </c>
    </row>
    <row r="39" spans="1:2" ht="12.75">
      <c r="A39" s="109" t="s">
        <v>1908</v>
      </c>
      <c r="B39" s="114" t="s">
        <v>1071</v>
      </c>
    </row>
    <row r="40" spans="1:2" ht="12.75">
      <c r="A40" s="109" t="s">
        <v>1909</v>
      </c>
      <c r="B40" s="114" t="s">
        <v>1876</v>
      </c>
    </row>
    <row r="41" spans="1:2" ht="12.75">
      <c r="A41" s="109" t="s">
        <v>1910</v>
      </c>
      <c r="B41" s="114" t="s">
        <v>1887</v>
      </c>
    </row>
    <row r="42" spans="1:2" ht="12.75">
      <c r="A42" s="109" t="s">
        <v>1911</v>
      </c>
      <c r="B42" s="114" t="s">
        <v>1889</v>
      </c>
    </row>
    <row r="43" spans="1:2" ht="12.75">
      <c r="A43" s="109" t="s">
        <v>1912</v>
      </c>
      <c r="B43" s="114" t="s">
        <v>1878</v>
      </c>
    </row>
    <row r="44" spans="1:2" ht="12.75">
      <c r="A44" s="109" t="s">
        <v>1913</v>
      </c>
      <c r="B44" s="114" t="s">
        <v>1903</v>
      </c>
    </row>
    <row r="45" spans="1:2" ht="12.75">
      <c r="A45" s="109" t="s">
        <v>1914</v>
      </c>
      <c r="B45" s="114" t="s">
        <v>1068</v>
      </c>
    </row>
    <row r="46" spans="1:2" ht="12.75">
      <c r="A46" s="109" t="s">
        <v>1915</v>
      </c>
      <c r="B46" s="114" t="s">
        <v>1876</v>
      </c>
    </row>
    <row r="47" spans="1:2" ht="12.75">
      <c r="A47" s="109" t="s">
        <v>1916</v>
      </c>
      <c r="B47" s="114" t="s">
        <v>1073</v>
      </c>
    </row>
    <row r="48" spans="1:2" ht="12.75">
      <c r="A48" s="109" t="s">
        <v>1917</v>
      </c>
      <c r="B48" s="114" t="s">
        <v>1876</v>
      </c>
    </row>
    <row r="49" spans="1:2" ht="12.75">
      <c r="A49" s="109" t="s">
        <v>1918</v>
      </c>
      <c r="B49" s="114" t="s">
        <v>1076</v>
      </c>
    </row>
    <row r="50" spans="1:2" ht="12.75">
      <c r="A50" s="109" t="s">
        <v>1919</v>
      </c>
      <c r="B50" s="114" t="s">
        <v>1076</v>
      </c>
    </row>
    <row r="51" spans="1:2" ht="12.75">
      <c r="A51" s="109" t="s">
        <v>1920</v>
      </c>
      <c r="B51" s="114" t="s">
        <v>1080</v>
      </c>
    </row>
    <row r="52" spans="1:2" ht="12.75">
      <c r="A52" s="109" t="s">
        <v>1921</v>
      </c>
      <c r="B52" s="114" t="s">
        <v>1876</v>
      </c>
    </row>
    <row r="53" spans="1:2" ht="12.75">
      <c r="A53" s="109" t="s">
        <v>1922</v>
      </c>
      <c r="B53" s="114" t="s">
        <v>1083</v>
      </c>
    </row>
    <row r="54" spans="1:2" ht="12.75">
      <c r="A54" s="109" t="s">
        <v>1936</v>
      </c>
      <c r="B54" s="114" t="s">
        <v>1876</v>
      </c>
    </row>
    <row r="55" spans="1:2" ht="12.75">
      <c r="A55" s="109" t="s">
        <v>1937</v>
      </c>
      <c r="B55" s="114" t="s">
        <v>1880</v>
      </c>
    </row>
    <row r="56" spans="1:2" ht="12.75">
      <c r="A56" s="109" t="s">
        <v>1938</v>
      </c>
      <c r="B56" s="114" t="s">
        <v>1876</v>
      </c>
    </row>
    <row r="57" spans="1:2" ht="12.75">
      <c r="A57" s="109" t="s">
        <v>1939</v>
      </c>
      <c r="B57" s="114" t="s">
        <v>1888</v>
      </c>
    </row>
    <row r="58" spans="1:2" ht="12.75">
      <c r="A58" s="109" t="s">
        <v>1940</v>
      </c>
      <c r="B58" s="114" t="s">
        <v>1900</v>
      </c>
    </row>
    <row r="59" spans="1:2" ht="12.75">
      <c r="A59" s="109" t="s">
        <v>1941</v>
      </c>
      <c r="B59" s="114" t="s">
        <v>1879</v>
      </c>
    </row>
    <row r="60" spans="1:2" ht="12.75">
      <c r="A60" s="109" t="s">
        <v>1942</v>
      </c>
      <c r="B60" s="114" t="s">
        <v>1881</v>
      </c>
    </row>
    <row r="61" spans="1:2" ht="12.75">
      <c r="A61" s="109" t="s">
        <v>1943</v>
      </c>
      <c r="B61" s="114"/>
    </row>
    <row r="62" spans="1:2" ht="12.75">
      <c r="A62" s="111" t="s">
        <v>1964</v>
      </c>
      <c r="B62" s="113" t="s">
        <v>1965</v>
      </c>
    </row>
    <row r="63" spans="1:2" ht="12.75">
      <c r="A63" s="111" t="s">
        <v>1966</v>
      </c>
      <c r="B63" s="113" t="s">
        <v>1967</v>
      </c>
    </row>
    <row r="64" spans="1:2" ht="12.75">
      <c r="A64" s="111" t="s">
        <v>1968</v>
      </c>
      <c r="B64" s="113" t="s">
        <v>1876</v>
      </c>
    </row>
    <row r="65" spans="1:2" ht="12.75">
      <c r="A65" s="111" t="s">
        <v>1969</v>
      </c>
      <c r="B65" s="113" t="s">
        <v>1970</v>
      </c>
    </row>
    <row r="66" spans="1:2" ht="12.75">
      <c r="A66" s="111" t="s">
        <v>1972</v>
      </c>
      <c r="B66" s="113" t="s">
        <v>1973</v>
      </c>
    </row>
    <row r="67" spans="1:2" ht="12.75">
      <c r="A67" s="111" t="s">
        <v>1980</v>
      </c>
      <c r="B67" s="113" t="s">
        <v>1981</v>
      </c>
    </row>
    <row r="68" spans="1:2" ht="12.75">
      <c r="A68" s="111" t="s">
        <v>2134</v>
      </c>
      <c r="B68" s="113" t="s">
        <v>582</v>
      </c>
    </row>
    <row r="69" spans="1:2" ht="25.5">
      <c r="A69" s="111" t="s">
        <v>2135</v>
      </c>
      <c r="B69" s="113" t="s">
        <v>192</v>
      </c>
    </row>
    <row r="70" spans="1:2" ht="25.5">
      <c r="A70" s="111" t="s">
        <v>193</v>
      </c>
      <c r="B70" s="113" t="s">
        <v>194</v>
      </c>
    </row>
    <row r="71" spans="1:2" ht="12.75">
      <c r="A71" s="111" t="s">
        <v>2136</v>
      </c>
      <c r="B71" s="113" t="s">
        <v>2137</v>
      </c>
    </row>
    <row r="72" spans="1:2" ht="12.75">
      <c r="A72" s="111" t="s">
        <v>2115</v>
      </c>
      <c r="B72" s="115" t="s">
        <v>2133</v>
      </c>
    </row>
    <row r="73" spans="1:4" ht="12.75">
      <c r="A73" s="111" t="s">
        <v>2144</v>
      </c>
      <c r="B73" s="116" t="s">
        <v>34</v>
      </c>
      <c r="C73" s="96"/>
      <c r="D73" s="96"/>
    </row>
    <row r="74" spans="1:2" ht="12.75">
      <c r="A74" s="111" t="s">
        <v>2145</v>
      </c>
      <c r="B74" s="113" t="s">
        <v>2146</v>
      </c>
    </row>
    <row r="75" spans="1:2" ht="12.75">
      <c r="A75" s="109" t="s">
        <v>56</v>
      </c>
      <c r="B75" s="113" t="s">
        <v>55</v>
      </c>
    </row>
    <row r="76" spans="1:2" ht="12.75">
      <c r="A76" s="109" t="s">
        <v>57</v>
      </c>
      <c r="B76" s="113" t="s">
        <v>55</v>
      </c>
    </row>
    <row r="77" spans="1:2" ht="12.75">
      <c r="A77" s="109" t="s">
        <v>58</v>
      </c>
      <c r="B77" s="113" t="s">
        <v>55</v>
      </c>
    </row>
    <row r="78" spans="1:2" ht="15.75" customHeight="1">
      <c r="A78" s="109" t="s">
        <v>59</v>
      </c>
      <c r="B78" s="113" t="s">
        <v>377</v>
      </c>
    </row>
    <row r="79" spans="1:2" ht="78.75">
      <c r="A79" s="109" t="s">
        <v>60</v>
      </c>
      <c r="B79" s="113" t="s">
        <v>65</v>
      </c>
    </row>
    <row r="80" spans="1:2" ht="12.75">
      <c r="A80" s="109" t="s">
        <v>61</v>
      </c>
      <c r="B80" s="113" t="s">
        <v>62</v>
      </c>
    </row>
    <row r="81" spans="1:2" ht="12.75">
      <c r="A81" s="1" t="s">
        <v>69</v>
      </c>
      <c r="B81" s="113" t="s">
        <v>70</v>
      </c>
    </row>
    <row r="82" spans="1:2" ht="12.75">
      <c r="A82" s="109" t="s">
        <v>71</v>
      </c>
      <c r="B82" s="113" t="s">
        <v>72</v>
      </c>
    </row>
    <row r="83" spans="1:2" ht="12.75">
      <c r="A83" s="111" t="s">
        <v>85</v>
      </c>
      <c r="B83" s="19" t="s">
        <v>84</v>
      </c>
    </row>
    <row r="84" spans="1:2" ht="12.75">
      <c r="A84" s="111" t="s">
        <v>79</v>
      </c>
      <c r="B84" s="113" t="s">
        <v>86</v>
      </c>
    </row>
    <row r="85" spans="1:2" ht="12.75">
      <c r="A85" s="111" t="s">
        <v>87</v>
      </c>
      <c r="B85" s="113" t="s">
        <v>88</v>
      </c>
    </row>
    <row r="86" spans="1:2" ht="12.75">
      <c r="A86" s="109" t="s">
        <v>164</v>
      </c>
      <c r="B86" s="113" t="s">
        <v>165</v>
      </c>
    </row>
    <row r="87" spans="1:2" ht="12.75">
      <c r="A87" s="109" t="s">
        <v>166</v>
      </c>
      <c r="B87" s="113" t="s">
        <v>167</v>
      </c>
    </row>
    <row r="88" spans="1:2" ht="12.75">
      <c r="A88" s="109" t="s">
        <v>169</v>
      </c>
      <c r="B88" s="113" t="s">
        <v>168</v>
      </c>
    </row>
    <row r="89" spans="1:2" ht="12.75">
      <c r="A89" s="109" t="s">
        <v>187</v>
      </c>
      <c r="B89" s="113" t="s">
        <v>188</v>
      </c>
    </row>
    <row r="90" spans="1:2" ht="12.75">
      <c r="A90" s="111" t="s">
        <v>195</v>
      </c>
      <c r="B90" s="113" t="s">
        <v>196</v>
      </c>
    </row>
    <row r="91" spans="1:2" ht="12.75">
      <c r="A91" s="111" t="s">
        <v>235</v>
      </c>
      <c r="B91" s="113" t="s">
        <v>238</v>
      </c>
    </row>
    <row r="92" spans="1:5" ht="12.75" customHeight="1">
      <c r="A92" s="111" t="s">
        <v>236</v>
      </c>
      <c r="B92" s="373" t="s">
        <v>237</v>
      </c>
      <c r="C92" s="374"/>
      <c r="D92" s="374"/>
      <c r="E92" s="374"/>
    </row>
    <row r="93" spans="1:5" ht="12.75" customHeight="1">
      <c r="A93" s="111" t="s">
        <v>239</v>
      </c>
      <c r="B93" s="373" t="s">
        <v>240</v>
      </c>
      <c r="C93" s="374"/>
      <c r="D93" s="374"/>
      <c r="E93" s="374"/>
    </row>
    <row r="94" spans="1:2" ht="12.75">
      <c r="A94" s="111" t="s">
        <v>243</v>
      </c>
      <c r="B94" s="113" t="s">
        <v>244</v>
      </c>
    </row>
    <row r="95" spans="1:2" ht="12.75">
      <c r="A95" s="109" t="s">
        <v>257</v>
      </c>
      <c r="B95" s="113" t="s">
        <v>258</v>
      </c>
    </row>
    <row r="96" spans="1:2" ht="12.75">
      <c r="A96" s="109" t="s">
        <v>260</v>
      </c>
      <c r="B96" s="113" t="s">
        <v>259</v>
      </c>
    </row>
    <row r="97" spans="1:2" ht="12.75">
      <c r="A97" s="109" t="s">
        <v>260</v>
      </c>
      <c r="B97" s="113" t="s">
        <v>261</v>
      </c>
    </row>
    <row r="98" spans="1:2" ht="12.75">
      <c r="A98" s="109" t="s">
        <v>274</v>
      </c>
      <c r="B98" s="113" t="s">
        <v>275</v>
      </c>
    </row>
    <row r="99" spans="1:2" ht="22.5">
      <c r="A99" s="109" t="s">
        <v>287</v>
      </c>
      <c r="B99" s="113" t="s">
        <v>288</v>
      </c>
    </row>
    <row r="100" spans="1:2" ht="12.75">
      <c r="A100" s="109" t="s">
        <v>289</v>
      </c>
      <c r="B100" s="113" t="s">
        <v>290</v>
      </c>
    </row>
    <row r="101" spans="1:2" ht="12.75">
      <c r="A101" s="111" t="s">
        <v>303</v>
      </c>
      <c r="B101" s="113" t="s">
        <v>304</v>
      </c>
    </row>
    <row r="102" spans="1:2" ht="12.75">
      <c r="A102" s="109" t="s">
        <v>318</v>
      </c>
      <c r="B102" s="113" t="s">
        <v>319</v>
      </c>
    </row>
    <row r="103" spans="1:2" ht="12.75">
      <c r="A103" s="109" t="s">
        <v>320</v>
      </c>
      <c r="B103" s="113" t="s">
        <v>321</v>
      </c>
    </row>
    <row r="104" spans="1:2" ht="12.75">
      <c r="A104" s="109" t="s">
        <v>323</v>
      </c>
      <c r="B104" s="113" t="s">
        <v>324</v>
      </c>
    </row>
    <row r="105" spans="1:2" ht="12.75">
      <c r="A105" s="109" t="s">
        <v>325</v>
      </c>
      <c r="B105" s="113" t="s">
        <v>339</v>
      </c>
    </row>
    <row r="106" spans="1:2" ht="12.75">
      <c r="A106" s="109" t="s">
        <v>346</v>
      </c>
      <c r="B106" s="113" t="s">
        <v>347</v>
      </c>
    </row>
    <row r="107" spans="1:2" ht="12.75">
      <c r="A107" s="109" t="s">
        <v>374</v>
      </c>
      <c r="B107" s="113" t="s">
        <v>375</v>
      </c>
    </row>
    <row r="108" spans="1:2" ht="12.75">
      <c r="A108" s="109" t="s">
        <v>376</v>
      </c>
      <c r="B108" s="19" t="s">
        <v>373</v>
      </c>
    </row>
    <row r="109" spans="1:2" ht="12.75">
      <c r="A109" s="109" t="s">
        <v>378</v>
      </c>
      <c r="B109" s="113" t="s">
        <v>379</v>
      </c>
    </row>
    <row r="110" spans="1:2" ht="12.75">
      <c r="A110" s="109" t="s">
        <v>380</v>
      </c>
      <c r="B110" s="113" t="s">
        <v>381</v>
      </c>
    </row>
    <row r="111" spans="1:2" ht="12.75">
      <c r="A111" s="109" t="s">
        <v>449</v>
      </c>
      <c r="B111" s="113" t="s">
        <v>450</v>
      </c>
    </row>
    <row r="112" spans="1:2" ht="12.75">
      <c r="A112" s="109" t="s">
        <v>487</v>
      </c>
      <c r="B112" s="113" t="s">
        <v>488</v>
      </c>
    </row>
    <row r="113" spans="1:2" ht="12.75">
      <c r="A113" s="109" t="s">
        <v>490</v>
      </c>
      <c r="B113" s="113" t="s">
        <v>491</v>
      </c>
    </row>
    <row r="114" spans="1:2" ht="12.75">
      <c r="A114" s="109" t="s">
        <v>492</v>
      </c>
      <c r="B114" s="113" t="s">
        <v>493</v>
      </c>
    </row>
    <row r="115" spans="1:2" ht="12.75">
      <c r="A115" s="109" t="s">
        <v>326</v>
      </c>
      <c r="B115" s="113" t="s">
        <v>327</v>
      </c>
    </row>
    <row r="116" spans="1:2" ht="12.75">
      <c r="A116" s="109" t="s">
        <v>328</v>
      </c>
      <c r="B116" s="113" t="s">
        <v>329</v>
      </c>
    </row>
    <row r="117" spans="1:2" ht="12.75">
      <c r="A117" s="109" t="s">
        <v>330</v>
      </c>
      <c r="B117" s="113" t="s">
        <v>331</v>
      </c>
    </row>
    <row r="118" spans="1:2" ht="12.75">
      <c r="A118" s="109" t="s">
        <v>332</v>
      </c>
      <c r="B118" s="113" t="s">
        <v>333</v>
      </c>
    </row>
    <row r="119" spans="1:2" ht="12.75">
      <c r="A119" s="109" t="s">
        <v>334</v>
      </c>
      <c r="B119" s="113" t="s">
        <v>335</v>
      </c>
    </row>
    <row r="120" spans="1:2" ht="12.75">
      <c r="A120" s="109" t="s">
        <v>336</v>
      </c>
      <c r="B120" s="113" t="s">
        <v>337</v>
      </c>
    </row>
    <row r="121" ht="12.75">
      <c r="A121" s="109" t="s">
        <v>338</v>
      </c>
    </row>
    <row r="122" spans="1:2" ht="12.75">
      <c r="A122" s="109" t="s">
        <v>198</v>
      </c>
      <c r="B122" s="113" t="s">
        <v>199</v>
      </c>
    </row>
    <row r="123" spans="1:2" ht="12.75">
      <c r="A123" s="109" t="s">
        <v>200</v>
      </c>
      <c r="B123" s="113" t="s">
        <v>141</v>
      </c>
    </row>
    <row r="124" spans="1:2" ht="12.75">
      <c r="A124" s="109" t="s">
        <v>142</v>
      </c>
      <c r="B124" s="113" t="s">
        <v>143</v>
      </c>
    </row>
    <row r="125" spans="1:2" ht="12.75">
      <c r="A125" s="109" t="s">
        <v>1895</v>
      </c>
      <c r="B125" s="113" t="s">
        <v>1896</v>
      </c>
    </row>
    <row r="126" spans="1:2" ht="25.5">
      <c r="A126" s="111" t="s">
        <v>1897</v>
      </c>
      <c r="B126" s="113" t="s">
        <v>1898</v>
      </c>
    </row>
    <row r="127" spans="1:2" ht="12.75">
      <c r="A127" s="109" t="s">
        <v>612</v>
      </c>
      <c r="B127" s="113" t="s">
        <v>613</v>
      </c>
    </row>
    <row r="128" spans="1:2" ht="12.75">
      <c r="A128" s="109" t="s">
        <v>617</v>
      </c>
      <c r="B128" s="170" t="s">
        <v>616</v>
      </c>
    </row>
    <row r="131" spans="1:2" ht="12.75">
      <c r="A131" s="154" t="s">
        <v>2194</v>
      </c>
      <c r="B131" s="153" t="s">
        <v>302</v>
      </c>
    </row>
    <row r="132" spans="1:2" ht="12.75">
      <c r="A132" s="109" t="s">
        <v>2196</v>
      </c>
      <c r="B132" s="113" t="s">
        <v>2197</v>
      </c>
    </row>
    <row r="133" spans="1:2" ht="12.75">
      <c r="A133" s="109" t="s">
        <v>2198</v>
      </c>
      <c r="B133" s="153" t="s">
        <v>2111</v>
      </c>
    </row>
    <row r="134" spans="1:2" ht="22.5">
      <c r="A134" s="109" t="s">
        <v>2199</v>
      </c>
      <c r="B134" s="113" t="s">
        <v>2200</v>
      </c>
    </row>
    <row r="135" spans="1:2" ht="12.75">
      <c r="A135" s="109" t="s">
        <v>2201</v>
      </c>
      <c r="B135" s="275" t="s">
        <v>1651</v>
      </c>
    </row>
    <row r="136" spans="1:2" ht="15">
      <c r="A136" s="109" t="s">
        <v>2204</v>
      </c>
      <c r="B136" s="239" t="s">
        <v>2203</v>
      </c>
    </row>
    <row r="137" spans="1:2" ht="12.75">
      <c r="A137" s="109" t="s">
        <v>2205</v>
      </c>
      <c r="B137" s="113" t="s">
        <v>2206</v>
      </c>
    </row>
    <row r="138" spans="1:2" ht="12.75">
      <c r="A138" s="109" t="s">
        <v>2207</v>
      </c>
      <c r="B138" s="113" t="s">
        <v>2208</v>
      </c>
    </row>
    <row r="139" spans="1:2" ht="12.75">
      <c r="A139" s="201" t="s">
        <v>2210</v>
      </c>
      <c r="B139" s="113" t="s">
        <v>0</v>
      </c>
    </row>
    <row r="140" spans="1:2" ht="12.75">
      <c r="A140" s="109" t="s">
        <v>1</v>
      </c>
      <c r="B140" s="261" t="s">
        <v>1458</v>
      </c>
    </row>
    <row r="141" spans="1:2" ht="12.75">
      <c r="A141" s="175" t="s">
        <v>2</v>
      </c>
      <c r="B141" s="113" t="s">
        <v>3</v>
      </c>
    </row>
    <row r="142" spans="1:2" ht="12.75">
      <c r="A142" s="109" t="s">
        <v>5</v>
      </c>
      <c r="B142" s="113" t="s">
        <v>4</v>
      </c>
    </row>
    <row r="143" spans="1:2" ht="12.75">
      <c r="A143" s="109" t="s">
        <v>6</v>
      </c>
      <c r="B143" s="113" t="s">
        <v>1381</v>
      </c>
    </row>
    <row r="144" spans="1:2" ht="12.75">
      <c r="A144" s="109" t="s">
        <v>7</v>
      </c>
      <c r="B144" s="113" t="s">
        <v>8</v>
      </c>
    </row>
    <row r="145" spans="1:2" ht="12.75">
      <c r="A145" s="109" t="s">
        <v>221</v>
      </c>
      <c r="B145" s="209" t="s">
        <v>220</v>
      </c>
    </row>
    <row r="146" spans="1:2" ht="12.75">
      <c r="A146" s="109" t="s">
        <v>222</v>
      </c>
      <c r="B146" s="170" t="s">
        <v>223</v>
      </c>
    </row>
    <row r="147" spans="1:2" ht="12.75">
      <c r="A147" s="109" t="s">
        <v>225</v>
      </c>
      <c r="B147" s="174" t="s">
        <v>224</v>
      </c>
    </row>
    <row r="148" spans="1:2" ht="12.75">
      <c r="A148" s="109" t="s">
        <v>227</v>
      </c>
      <c r="B148" s="174" t="s">
        <v>226</v>
      </c>
    </row>
    <row r="149" spans="1:2" ht="12.75">
      <c r="A149" s="162" t="s">
        <v>228</v>
      </c>
      <c r="B149" s="174" t="s">
        <v>581</v>
      </c>
    </row>
    <row r="150" spans="1:2" ht="12.75">
      <c r="A150" s="109" t="s">
        <v>229</v>
      </c>
      <c r="B150" s="113" t="s">
        <v>230</v>
      </c>
    </row>
    <row r="151" spans="1:2" ht="12.75">
      <c r="A151" s="109" t="s">
        <v>231</v>
      </c>
      <c r="B151" s="113" t="s">
        <v>232</v>
      </c>
    </row>
    <row r="152" spans="1:2" ht="12.75">
      <c r="A152" s="109" t="s">
        <v>417</v>
      </c>
      <c r="B152" s="113" t="s">
        <v>418</v>
      </c>
    </row>
    <row r="153" ht="12.75">
      <c r="B153" s="113" t="s">
        <v>419</v>
      </c>
    </row>
  </sheetData>
  <mergeCells count="2">
    <mergeCell ref="B92:E92"/>
    <mergeCell ref="B93:E93"/>
  </mergeCells>
  <printOptions/>
  <pageMargins left="0.7875" right="0.7875" top="0.7875" bottom="0.7875" header="0.5" footer="0.5"/>
  <pageSetup fitToHeight="0"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 Cooper</dc:creator>
  <cp:keywords/>
  <dc:description/>
  <cp:lastModifiedBy>iver cooper</cp:lastModifiedBy>
  <cp:lastPrinted>2009-10-13T03:37:30Z</cp:lastPrinted>
  <dcterms:created xsi:type="dcterms:W3CDTF">2006-03-07T03:43:19Z</dcterms:created>
  <dcterms:modified xsi:type="dcterms:W3CDTF">2022-03-24T02:20:31Z</dcterms:modified>
  <cp:category/>
  <cp:version/>
  <cp:contentType/>
  <cp:contentStatus/>
  <cp:revision>1</cp:revision>
</cp:coreProperties>
</file>